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COMP\CAU 2022\08. AGOSTO 2022\2021.COM.08.0107-00 EVENTOS\"/>
    </mc:Choice>
  </mc:AlternateContent>
  <bookViews>
    <workbookView xWindow="0" yWindow="0" windowWidth="28740" windowHeight="12330" tabRatio="500"/>
  </bookViews>
  <sheets>
    <sheet name="Soma lotes (2)" sheetId="10" r:id="rId1"/>
    <sheet name="Lote 1" sheetId="1" r:id="rId2"/>
    <sheet name="Lote 2" sheetId="2" r:id="rId3"/>
    <sheet name="Lote 3" sheetId="3" r:id="rId4"/>
    <sheet name="Lote 4" sheetId="4" r:id="rId5"/>
    <sheet name="Lote 5" sheetId="5" r:id="rId6"/>
    <sheet name="Lote 6" sheetId="6" r:id="rId7"/>
    <sheet name="Lote 7" sheetId="7" r:id="rId8"/>
    <sheet name="Lote 8" sheetId="8" r:id="rId9"/>
    <sheet name="Soma lotes" sheetId="9" state="hidden" r:id="rId10"/>
  </sheets>
  <calcPr calcId="152511" iterateDelta="1E-4"/>
  <extLst>
    <ext xmlns:loext="http://schemas.libreoffice.org/" uri="{7626C862-2A13-11E5-B345-FEFF819CDC9F}">
      <loext:extCalcPr stringRefSyntax="CalcA1"/>
    </ext>
  </extLst>
</workbook>
</file>

<file path=xl/calcChain.xml><?xml version="1.0" encoding="utf-8"?>
<calcChain xmlns="http://schemas.openxmlformats.org/spreadsheetml/2006/main">
  <c r="J5" i="1" l="1"/>
  <c r="I5" i="1"/>
  <c r="K5" i="1"/>
  <c r="K51" i="8" l="1"/>
  <c r="K52" i="8" s="1"/>
  <c r="K50" i="8"/>
  <c r="J51" i="8"/>
  <c r="J52" i="8" s="1"/>
  <c r="C12" i="9" s="1"/>
  <c r="J50" i="8"/>
  <c r="I51" i="8"/>
  <c r="I50" i="8"/>
  <c r="K48" i="8"/>
  <c r="K47" i="8"/>
  <c r="J48" i="8"/>
  <c r="J47" i="8"/>
  <c r="I48" i="8"/>
  <c r="I47" i="8"/>
  <c r="K45" i="8"/>
  <c r="K44" i="8"/>
  <c r="J45" i="8"/>
  <c r="J44" i="8"/>
  <c r="I45" i="8"/>
  <c r="I44" i="8"/>
  <c r="K39" i="8"/>
  <c r="J39" i="8"/>
  <c r="I39" i="8"/>
  <c r="K11" i="8"/>
  <c r="J11" i="8"/>
  <c r="I11" i="8"/>
  <c r="K63" i="7"/>
  <c r="J63" i="7"/>
  <c r="I63" i="7"/>
  <c r="K61" i="7"/>
  <c r="J61" i="7"/>
  <c r="I59" i="7"/>
  <c r="J59" i="7"/>
  <c r="K59" i="7"/>
  <c r="J58" i="7"/>
  <c r="K58" i="7"/>
  <c r="I61" i="7"/>
  <c r="I60" i="7"/>
  <c r="J60" i="7" s="1"/>
  <c r="K60" i="7" s="1"/>
  <c r="I58" i="7"/>
  <c r="J56" i="7"/>
  <c r="K56" i="7"/>
  <c r="J55" i="7"/>
  <c r="K55" i="7"/>
  <c r="I56" i="7"/>
  <c r="I55" i="7"/>
  <c r="I48" i="7"/>
  <c r="J48" i="7"/>
  <c r="K48" i="7"/>
  <c r="I49" i="7"/>
  <c r="J49" i="7"/>
  <c r="K49" i="7"/>
  <c r="I50" i="7"/>
  <c r="J50" i="7"/>
  <c r="K50" i="7"/>
  <c r="I51" i="7"/>
  <c r="J51" i="7"/>
  <c r="K51" i="7"/>
  <c r="I52" i="7"/>
  <c r="J52" i="7"/>
  <c r="K52" i="7"/>
  <c r="I53" i="7"/>
  <c r="J53" i="7"/>
  <c r="K53" i="7"/>
  <c r="J47" i="7"/>
  <c r="K47" i="7"/>
  <c r="I47" i="7"/>
  <c r="K45" i="7"/>
  <c r="K44" i="7"/>
  <c r="J45" i="7"/>
  <c r="J44" i="7"/>
  <c r="I45" i="7"/>
  <c r="I44" i="7"/>
  <c r="K42" i="7"/>
  <c r="J42" i="7"/>
  <c r="I42" i="7"/>
  <c r="I41" i="7"/>
  <c r="J41" i="7" s="1"/>
  <c r="K41" i="7" s="1"/>
  <c r="K5" i="7"/>
  <c r="J5" i="7"/>
  <c r="I5" i="7"/>
  <c r="K81" i="6"/>
  <c r="K80" i="6"/>
  <c r="K82" i="6" s="1"/>
  <c r="J81" i="6"/>
  <c r="J80" i="6"/>
  <c r="I81" i="6"/>
  <c r="I80" i="6"/>
  <c r="K78" i="6"/>
  <c r="K77" i="6"/>
  <c r="J78" i="6"/>
  <c r="J77" i="6"/>
  <c r="J82" i="6" s="1"/>
  <c r="I78" i="6"/>
  <c r="I77" i="6"/>
  <c r="J76" i="6"/>
  <c r="K76" i="6" s="1"/>
  <c r="I76" i="6"/>
  <c r="K75" i="6"/>
  <c r="K74" i="6"/>
  <c r="K73" i="6"/>
  <c r="J75" i="6"/>
  <c r="J74" i="6"/>
  <c r="J73" i="6"/>
  <c r="I75" i="6"/>
  <c r="I74" i="6"/>
  <c r="I73" i="6"/>
  <c r="K71" i="6"/>
  <c r="K70" i="6"/>
  <c r="K69" i="6"/>
  <c r="K67" i="6"/>
  <c r="K58" i="6"/>
  <c r="K59" i="6"/>
  <c r="K60" i="6"/>
  <c r="K61" i="6"/>
  <c r="K62" i="6"/>
  <c r="K63" i="6"/>
  <c r="K64" i="6"/>
  <c r="K65" i="6"/>
  <c r="K66" i="6"/>
  <c r="J70" i="6"/>
  <c r="J71" i="6"/>
  <c r="J58" i="6"/>
  <c r="J59" i="6"/>
  <c r="J60" i="6"/>
  <c r="J61" i="6"/>
  <c r="J62" i="6"/>
  <c r="J63" i="6"/>
  <c r="J64" i="6"/>
  <c r="J65" i="6"/>
  <c r="J66" i="6"/>
  <c r="J67" i="6"/>
  <c r="J68" i="6"/>
  <c r="J69" i="6"/>
  <c r="I67" i="6"/>
  <c r="I62" i="6"/>
  <c r="I63" i="6"/>
  <c r="I64" i="6"/>
  <c r="I65" i="6"/>
  <c r="I66" i="6"/>
  <c r="I68" i="6"/>
  <c r="I69" i="6"/>
  <c r="I70" i="6"/>
  <c r="I71" i="6"/>
  <c r="I61" i="6"/>
  <c r="I60" i="6"/>
  <c r="I59" i="6"/>
  <c r="I58" i="6"/>
  <c r="K57" i="6"/>
  <c r="J57" i="6"/>
  <c r="I57" i="6"/>
  <c r="K55" i="6"/>
  <c r="K54" i="6"/>
  <c r="J55" i="6"/>
  <c r="J54" i="6"/>
  <c r="I55" i="6"/>
  <c r="I54" i="6"/>
  <c r="K52" i="6"/>
  <c r="K51" i="6"/>
  <c r="J52" i="6"/>
  <c r="J51" i="6"/>
  <c r="I52" i="6"/>
  <c r="I51" i="6"/>
  <c r="K49" i="6"/>
  <c r="J49" i="6"/>
  <c r="I49" i="6"/>
  <c r="I48" i="6"/>
  <c r="J48" i="6" s="1"/>
  <c r="K48" i="6" s="1"/>
  <c r="K47" i="6"/>
  <c r="J47" i="6"/>
  <c r="I47" i="6"/>
  <c r="J46" i="6"/>
  <c r="K46" i="6"/>
  <c r="J45" i="6"/>
  <c r="K45" i="6"/>
  <c r="J44" i="6"/>
  <c r="K44" i="6"/>
  <c r="J43" i="6"/>
  <c r="K43" i="6"/>
  <c r="I43" i="6"/>
  <c r="I46" i="6"/>
  <c r="I45" i="6"/>
  <c r="I44" i="6"/>
  <c r="K5" i="6"/>
  <c r="J5" i="6"/>
  <c r="I5" i="6"/>
  <c r="K53" i="5"/>
  <c r="J53" i="5"/>
  <c r="J54" i="5" s="1"/>
  <c r="I53" i="5"/>
  <c r="K52" i="5"/>
  <c r="J52" i="5"/>
  <c r="J51" i="5"/>
  <c r="K51" i="5"/>
  <c r="I52" i="5"/>
  <c r="I51" i="5"/>
  <c r="K49" i="5"/>
  <c r="J49" i="5"/>
  <c r="J48" i="5"/>
  <c r="K48" i="5"/>
  <c r="I49" i="5"/>
  <c r="I48" i="5"/>
  <c r="J46" i="5"/>
  <c r="K46" i="5"/>
  <c r="J45" i="5"/>
  <c r="K45" i="5"/>
  <c r="J44" i="5"/>
  <c r="K44" i="5"/>
  <c r="I46" i="5"/>
  <c r="I45" i="5"/>
  <c r="I44" i="5"/>
  <c r="I43" i="5"/>
  <c r="J43" i="5" s="1"/>
  <c r="K43" i="5" s="1"/>
  <c r="I42" i="5"/>
  <c r="J42" i="5" s="1"/>
  <c r="K42" i="5" s="1"/>
  <c r="K40" i="5"/>
  <c r="J40" i="5"/>
  <c r="I40" i="5"/>
  <c r="I39" i="5"/>
  <c r="J39" i="5" s="1"/>
  <c r="K39" i="5" s="1"/>
  <c r="K37" i="5"/>
  <c r="J37" i="5"/>
  <c r="I37" i="5"/>
  <c r="K32" i="5"/>
  <c r="J32" i="5"/>
  <c r="I32" i="5"/>
  <c r="K6" i="5"/>
  <c r="J6" i="5"/>
  <c r="I6" i="5"/>
  <c r="J29" i="4"/>
  <c r="J43" i="4"/>
  <c r="I43" i="4"/>
  <c r="K43" i="4"/>
  <c r="J41" i="4"/>
  <c r="K41" i="4"/>
  <c r="J40" i="4"/>
  <c r="K40" i="4"/>
  <c r="J39" i="4"/>
  <c r="K39" i="4"/>
  <c r="I39" i="4"/>
  <c r="I40" i="4"/>
  <c r="I41" i="4"/>
  <c r="K37" i="4"/>
  <c r="K36" i="4"/>
  <c r="K35" i="4"/>
  <c r="J37" i="4"/>
  <c r="J36" i="4"/>
  <c r="J35" i="4"/>
  <c r="I37" i="4"/>
  <c r="I36" i="4"/>
  <c r="I35" i="4"/>
  <c r="K34" i="4"/>
  <c r="J34" i="4"/>
  <c r="I34" i="4"/>
  <c r="K32" i="4"/>
  <c r="J32" i="4"/>
  <c r="I32" i="4"/>
  <c r="I31" i="4"/>
  <c r="J31" i="4" s="1"/>
  <c r="K29" i="4"/>
  <c r="I29" i="4"/>
  <c r="K5" i="4"/>
  <c r="J5" i="4"/>
  <c r="I5" i="4"/>
  <c r="K37" i="3"/>
  <c r="K36" i="3"/>
  <c r="J37" i="3"/>
  <c r="J36" i="3"/>
  <c r="I37" i="3"/>
  <c r="I36" i="3"/>
  <c r="K34" i="3"/>
  <c r="K33" i="3"/>
  <c r="J34" i="3"/>
  <c r="J33" i="3"/>
  <c r="I34" i="3"/>
  <c r="I33" i="3"/>
  <c r="I31" i="3"/>
  <c r="J31" i="3" s="1"/>
  <c r="K31" i="3" s="1"/>
  <c r="K38" i="3" s="1"/>
  <c r="K6" i="3"/>
  <c r="J6" i="3"/>
  <c r="I6" i="3"/>
  <c r="I44" i="2"/>
  <c r="K62" i="2"/>
  <c r="K61" i="2"/>
  <c r="K60" i="2"/>
  <c r="K59" i="2"/>
  <c r="J62" i="2"/>
  <c r="J61" i="2"/>
  <c r="J60" i="2"/>
  <c r="J59" i="2"/>
  <c r="I62" i="2"/>
  <c r="I61" i="2"/>
  <c r="I60" i="2"/>
  <c r="I59" i="2"/>
  <c r="K57" i="2"/>
  <c r="J57" i="2"/>
  <c r="I57" i="2"/>
  <c r="K56" i="2"/>
  <c r="J56" i="2"/>
  <c r="I56" i="2"/>
  <c r="K55" i="2"/>
  <c r="J55" i="2"/>
  <c r="I55" i="2"/>
  <c r="K54" i="2"/>
  <c r="J54" i="2"/>
  <c r="I54" i="2"/>
  <c r="I52" i="2"/>
  <c r="J52" i="2" s="1"/>
  <c r="K52" i="2" s="1"/>
  <c r="J51" i="2"/>
  <c r="K51" i="2" s="1"/>
  <c r="I51" i="2"/>
  <c r="I49" i="2"/>
  <c r="I48" i="2"/>
  <c r="J48" i="2" s="1"/>
  <c r="K48" i="2" s="1"/>
  <c r="I47" i="2"/>
  <c r="J47" i="2" s="1"/>
  <c r="K47" i="2" s="1"/>
  <c r="I39" i="2"/>
  <c r="I6" i="2"/>
  <c r="J44" i="1"/>
  <c r="K44" i="1"/>
  <c r="K43" i="1"/>
  <c r="K42" i="1"/>
  <c r="J43" i="1"/>
  <c r="J42" i="1"/>
  <c r="I43" i="1"/>
  <c r="I42" i="1"/>
  <c r="K37" i="1"/>
  <c r="J37" i="1"/>
  <c r="I37" i="1"/>
  <c r="D7" i="9" l="1"/>
  <c r="J38" i="3"/>
  <c r="K44" i="4"/>
  <c r="J44" i="4"/>
  <c r="K31" i="4"/>
  <c r="K54" i="5"/>
  <c r="C9" i="9"/>
  <c r="C10" i="9"/>
  <c r="D10" i="9"/>
  <c r="J64" i="7"/>
  <c r="K64" i="7"/>
  <c r="D12" i="9"/>
  <c r="C5" i="9"/>
  <c r="D5" i="9"/>
  <c r="C7" i="9" l="1"/>
  <c r="D8" i="9"/>
  <c r="C8" i="9"/>
  <c r="D9" i="9"/>
  <c r="C11" i="9"/>
  <c r="D11" i="9"/>
  <c r="I45" i="2" l="1"/>
  <c r="J44" i="2"/>
  <c r="J39" i="2"/>
  <c r="J6" i="2"/>
  <c r="K6" i="2" l="1"/>
  <c r="K39" i="2"/>
  <c r="K44" i="2"/>
  <c r="J49" i="2"/>
  <c r="K49" i="2"/>
  <c r="J45" i="2" l="1"/>
  <c r="J63" i="2" s="1"/>
  <c r="K45" i="2"/>
  <c r="K63" i="2" s="1"/>
  <c r="D6" i="9" l="1"/>
  <c r="D13" i="9" s="1"/>
  <c r="D13" i="10"/>
  <c r="C6" i="9"/>
  <c r="C13" i="9" s="1"/>
  <c r="C13" i="10"/>
</calcChain>
</file>

<file path=xl/comments1.xml><?xml version="1.0" encoding="utf-8"?>
<comments xmlns="http://schemas.openxmlformats.org/spreadsheetml/2006/main">
  <authors>
    <author/>
  </authors>
  <commentList>
    <comment ref="E5" authorId="0" shapeId="0">
      <text>
        <r>
          <rPr>
            <sz val="10"/>
            <rFont val="Arial"/>
            <family val="2"/>
            <charset val="1"/>
          </rPr>
          <t xml:space="preserve">user:
</t>
        </r>
      </text>
    </comment>
  </commentList>
</comments>
</file>

<file path=xl/sharedStrings.xml><?xml version="1.0" encoding="utf-8"?>
<sst xmlns="http://schemas.openxmlformats.org/spreadsheetml/2006/main" count="1241" uniqueCount="500">
  <si>
    <t>EVENTO TIPO 1</t>
  </si>
  <si>
    <t>Evento na sede do CAU/PR (Plenária do CAU/PR em Curitiba) LOCAL: SEDE DO CAU/PR EM CURITIBA</t>
  </si>
  <si>
    <t>LOTE</t>
  </si>
  <si>
    <t>QUANTITATIVO DE EVENTOS</t>
  </si>
  <si>
    <t>ITEM</t>
  </si>
  <si>
    <t>DESCRIÇÃO</t>
  </si>
  <si>
    <t>UNIDADE</t>
  </si>
  <si>
    <t>VALOR UNITÁRIO POR PESSOA</t>
  </si>
  <si>
    <t>VALOR TOTAL DO ITEM PARA 25 PESSOAS</t>
  </si>
  <si>
    <t xml:space="preserve"> TOTAL GERAL DE 2 COFFEES BREAKES  PARA 7 EVENTOS</t>
  </si>
  <si>
    <t>ALIMENTAÇÃO</t>
  </si>
  <si>
    <t>A</t>
  </si>
  <si>
    <t>2 Coffee Break servidos em horários a definir</t>
  </si>
  <si>
    <t>CARDÁPIO 01 Para 25 pessoas</t>
  </si>
  <si>
    <t>Das Bebidas</t>
  </si>
  <si>
    <t>Especificação</t>
  </si>
  <si>
    <t>QUANTIDADE p/ pessoa</t>
  </si>
  <si>
    <t>Fração</t>
  </si>
  <si>
    <t>Café</t>
  </si>
  <si>
    <t>ML</t>
  </si>
  <si>
    <t>Chá (preto mate, hortelã)</t>
  </si>
  <si>
    <t>Água mineral gelada</t>
  </si>
  <si>
    <t>Suco natural integral fruta</t>
  </si>
  <si>
    <t>Dos Doces e salgados:</t>
  </si>
  <si>
    <t>Peso min</t>
  </si>
  <si>
    <t>Salada de frutas</t>
  </si>
  <si>
    <t>Grama</t>
  </si>
  <si>
    <t>Doce Vegano</t>
  </si>
  <si>
    <t>Salgado assado de carne</t>
  </si>
  <si>
    <t>Salgado assado de frango</t>
  </si>
  <si>
    <t>Salgado assado de palmito</t>
  </si>
  <si>
    <t>Doce assado ou frito de goiabada</t>
  </si>
  <si>
    <t>Folhado de chocolate ou doce de leite</t>
  </si>
  <si>
    <t>Mini pão de queijo</t>
  </si>
  <si>
    <t>Mini sanduíches conforme detalhamento</t>
  </si>
  <si>
    <t>Preparado com um dos tipos de pães</t>
  </si>
  <si>
    <t>A) Mini francês</t>
  </si>
  <si>
    <t>B) Mini francês com gergelim</t>
  </si>
  <si>
    <t>Com dois dos seguintes recheios sendo 1 obrigatóriamente vegano</t>
  </si>
  <si>
    <t>A) frango desfiado com requeijão light e alface</t>
  </si>
  <si>
    <t>B) Opção vegana: alface, tomate com pate de palmito</t>
  </si>
  <si>
    <t>C) salame com alface e tomate, com requeijão light, ou com queijo branco ou com patê de ricota</t>
  </si>
  <si>
    <t>D) presunto com alface e tomate, com requeijão light, ou com queijo branco ou com patê de ricota</t>
  </si>
  <si>
    <t>Salgados e doces com identificação de recheio</t>
  </si>
  <si>
    <t>Copos, xícaras, pires, gelo, balde de gelo, pegador, guardanapos 20x20cm, colheres de café e de sobremesa, garfos de sobremesa e facas de sobremesa, pratos de servir, pratos de apoios, pratos de sobremesa, decoração, açúcar, adoçante sucarose e toalhas para mesa de suporte (8x5m) todos sempre suficientes para o serviço para 45 pessoas.</t>
  </si>
  <si>
    <t>SERVIÇO DE SALA</t>
  </si>
  <si>
    <t>BEBIDAS</t>
  </si>
  <si>
    <t>QUANTIDADE P/PESSOA</t>
  </si>
  <si>
    <t>FRAÇÃO</t>
  </si>
  <si>
    <t xml:space="preserve">VALOR TOTAL DOS 2 SERVIÇOS DE SALA PARA 7 EVENTOS </t>
  </si>
  <si>
    <t>2 SERVIÇOS DE SALA SERVIDOS DURANTE TODO O DIA P/ 25 PESSOAS</t>
  </si>
  <si>
    <t>Biscoito</t>
  </si>
  <si>
    <t>GRAMA</t>
  </si>
  <si>
    <t>àgua natural gelada</t>
  </si>
  <si>
    <t>RECURSOS HUMANOS</t>
  </si>
  <si>
    <t>QUANTIDADE</t>
  </si>
  <si>
    <t>VALOR UNITÁRIO DA DIÁRIA</t>
  </si>
  <si>
    <t>VALOR TOTAL DAS DIÁRIAS</t>
  </si>
  <si>
    <t>VALOR TOTAL DAS DIÁRIAS PARA 7 EVENTOS</t>
  </si>
  <si>
    <t>Coordenador de Serviço</t>
  </si>
  <si>
    <t>Acompanhar todo trabalho a ser executado e solucionar os problemas quando necessário</t>
  </si>
  <si>
    <t>Diária 8 horas</t>
  </si>
  <si>
    <t>B</t>
  </si>
  <si>
    <t>Diária 4 horas</t>
  </si>
  <si>
    <t>TOTAL GERAL DOS ITENS DA PLANILHA</t>
  </si>
  <si>
    <t>EVENTO TIPO 2</t>
  </si>
  <si>
    <t>VALOR TOTAL DO  ITEM PARA 25 PESSOAS (01 dia)</t>
  </si>
  <si>
    <t>VALOR TOTAL DOS 2 COFFEE BREAKS (por dia) PARA 8  EVENTOS</t>
  </si>
  <si>
    <t>2 Coffee Break servidos em horário a definir</t>
  </si>
  <si>
    <t>CARDÁPIO 01 EVENTO PARA 25 PESSOAS</t>
  </si>
  <si>
    <t>DAS BEBIDAS</t>
  </si>
  <si>
    <t>ESPECIFICAÇÃO</t>
  </si>
  <si>
    <t>Chá (preto, mate hortelã)</t>
  </si>
  <si>
    <t>Suco natural integral de fruta</t>
  </si>
  <si>
    <t>DOCES E SALGADOS</t>
  </si>
  <si>
    <t>PESO MÍNIMO</t>
  </si>
  <si>
    <t>mini sanduíche conforme detalhamento</t>
  </si>
  <si>
    <t>MINI SANDUÍCHES</t>
  </si>
  <si>
    <t>PREPARADO COM UM DOS TIPOS DE PÃES</t>
  </si>
  <si>
    <t>A)Mini francês</t>
  </si>
  <si>
    <t>b) mini francês com gergelim</t>
  </si>
  <si>
    <t>a) frango desfiado com requeijão light e alface</t>
  </si>
  <si>
    <t>b) Opção vegana: com alface, tomate com patê de palmito</t>
  </si>
  <si>
    <t>c) salame com alface e tomate, com requeijão light, ou com queijo branco ou com patê de ricota</t>
  </si>
  <si>
    <t>d) presunto com alface e tomate, com requeijão light, ou com queijo branco ou com patê de ricota</t>
  </si>
  <si>
    <t>SALGADOS E DOCES COM IDENTIFICAÇÃO DE RECHEIO</t>
  </si>
  <si>
    <t>Copos, xícaras, pires, gelo, balde de gelo, pegador, guardanapos 20x20cm, colheres de café e de sobremesa, garfos de sobremesa e facas de sobremesa, pratos de servir, pratos de apoios, pratos de sobremesa, decoração, açúcar, adoçante sucralose e toalhas para mesa de suporte (8x5m) todos sempre suficientes para o serviço para 45 pessoas.</t>
  </si>
  <si>
    <t>VALOR TOTAL DO  ITEM PARA 25 PESSOAS</t>
  </si>
  <si>
    <t>VALOR TOTAL DOS 2 (dias) SERVIÇOS DE SALA PARA 8 EVENTOS</t>
  </si>
  <si>
    <t>2 SERVIÇOS DE SALA SERVIDOS DURANTE TODO DIA</t>
  </si>
  <si>
    <t xml:space="preserve">GRAMA </t>
  </si>
  <si>
    <t>ESPAÇO FÍSICO</t>
  </si>
  <si>
    <t>VALOR TOTAL DAS DIÁRIAS  PARA 8 EVENTOS</t>
  </si>
  <si>
    <t>Em Ambiente Hoteleiro - Espaço Físico</t>
  </si>
  <si>
    <t>Espaço físico - ambiente hoteleiro ou similar - 30 a 50 pessoas, em formato U para 24 pessoas com espaçamento de 1 metro, com mesas, toalhas e cadeiras, mesas de apoio para 8 pessoas posicionadas na lateral ou no fundo da sala, mesa de apoio para serviço de sala (água e café), 3 mesas de apoio para equipamentos de transmissão áudio / vídeo e impressora, com espaço para circulação, 2 lixeiras; e wi-fi de no mínimo 40 MPBS exclusivo para sala – Ambiente hoteleiro 3 a 5 estrelas, com apresentação de no mínimo 3 opções para aprovação prévia pelo contratante.</t>
  </si>
  <si>
    <t>Diária</t>
  </si>
  <si>
    <t>Espaço físico - ambiente hoteleiro ou similar - 20 a 30 pessoas – com 3 mesas de reunião com 8 lugares cada, toalhas e cadeiras, pontos de energia elétrica disponibilizados em cada mesa, wi-fi de no mínimo 40 MPBS exclusivo para sala - Ambiente hoteleiro 3 a 5 estrelas e aprovação prévia pelo contratante</t>
  </si>
  <si>
    <t>SONORIZAÇÃO ( DIÁRIA DE 8 HORAS )</t>
  </si>
  <si>
    <t xml:space="preserve">VALOR UNITÁRIO </t>
  </si>
  <si>
    <t>VALOR TOTAL DOS ÍTENS</t>
  </si>
  <si>
    <t>VALOR TOTAL DOS ÍTENS PARA 8 EVENTOS (01 dia)</t>
  </si>
  <si>
    <t>Microfone sem fio</t>
  </si>
  <si>
    <t>Microfone sem fio com bateria (diária de 8 horas)</t>
  </si>
  <si>
    <t>MICROFONE</t>
  </si>
  <si>
    <t>Microfone goose neck</t>
  </si>
  <si>
    <t>Microfone solicitação de palavra tipo goose neck ou similar (diária de 8 horas)</t>
  </si>
  <si>
    <t>C</t>
  </si>
  <si>
    <t>Sistema de Sonorização com gravação de áudio</t>
  </si>
  <si>
    <t>Serviço de Sonorização com mix, amplificador, quatro caixas acústicas com tripé, mesa de som, e serviço de gravação do evento em mídia digital, com previsão de gravação simultânea em pelo menos dois sistemas, por segurança. Com operador.</t>
  </si>
  <si>
    <t>SISTEMA DE SONORIZAÇÃO</t>
  </si>
  <si>
    <t>PROJEÇÃO (DIÁRIA DE 8 HORAS)</t>
  </si>
  <si>
    <t>Quant</t>
  </si>
  <si>
    <t>VALOR UNITÁRIO DO ITEM</t>
  </si>
  <si>
    <t>VALOR TOTAL DOS ÍTENS PARA 8 EVENTOS</t>
  </si>
  <si>
    <t>Projetor multimídia 5000 ansilumens, contraste mínimo de 2000:1, resolução mínima de 1024x768 pixels</t>
  </si>
  <si>
    <t>PROJETOR</t>
  </si>
  <si>
    <t>Tela de projeção de no mínimo 150 polegadas</t>
  </si>
  <si>
    <t>TELA</t>
  </si>
  <si>
    <t>INFORMÁTICA (DIÁRIA DE 8 HORAS )</t>
  </si>
  <si>
    <t>VALOR TOTAL DAS DIÁRIAS PARA 8 EVENTOS</t>
  </si>
  <si>
    <t>Impressora multifuncional</t>
  </si>
  <si>
    <t>Multifuncional: fotocopiadora, impressora, scanner, fax, (HP-LJ- m2727-MPS com postscript ou similar com as mesmas características), com 1 conjunto de tonners. Diária de 8 horas</t>
  </si>
  <si>
    <t xml:space="preserve"> Diárias de 8 horas</t>
  </si>
  <si>
    <t>Notebook</t>
  </si>
  <si>
    <t>Energia</t>
  </si>
  <si>
    <t>Disponibilização e montagem colagem de réguas e extensões de cabeamento de energia para mesas. Disponibilizar pontos de energia para todos os participantes das mesas (no mínimo um ponto para cada)</t>
  </si>
  <si>
    <t>D</t>
  </si>
  <si>
    <t>Link de Internet</t>
  </si>
  <si>
    <t>Para a transmissão online, o link de internet deverá ter exclusividade de taxa de upload de no mínimo 40 MPBS (dez megabits por segundo) para o equipamento que estará realizando a transmissão.</t>
  </si>
  <si>
    <t>RECURSOS HUMANOS / SERVIÇOS ESPECIALIZADOS</t>
  </si>
  <si>
    <t xml:space="preserve"> Diárias de 4 horas</t>
  </si>
  <si>
    <t>Garçom /copeira</t>
  </si>
  <si>
    <t>Montar e organizar mesas e ficar a disposição para repor os itens necessários</t>
  </si>
  <si>
    <t>EVENTO TIPO 03</t>
  </si>
  <si>
    <r>
      <rPr>
        <b/>
        <sz val="12"/>
        <color rgb="FF000000"/>
        <rFont val="Arial"/>
        <family val="2"/>
        <charset val="1"/>
      </rPr>
      <t>Reuniões extraordinárias</t>
    </r>
    <r>
      <rPr>
        <sz val="12"/>
        <color rgb="FF000000"/>
        <rFont val="Arial"/>
        <family val="2"/>
        <charset val="1"/>
      </rPr>
      <t xml:space="preserve"> - </t>
    </r>
    <r>
      <rPr>
        <b/>
        <sz val="12"/>
        <color rgb="FF000000"/>
        <rFont val="Arial"/>
        <family val="2"/>
        <charset val="1"/>
      </rPr>
      <t xml:space="preserve">LOCAL: A DEFINIR </t>
    </r>
    <r>
      <rPr>
        <sz val="12"/>
        <color rgb="FF000000"/>
        <rFont val="Arial"/>
        <family val="2"/>
        <charset val="1"/>
      </rPr>
      <t>Curitiba e sua região metropolitana,</t>
    </r>
    <r>
      <rPr>
        <b/>
        <sz val="12"/>
        <color rgb="FF000000"/>
        <rFont val="Arial"/>
        <family val="2"/>
        <charset val="1"/>
      </rPr>
      <t xml:space="preserve"> </t>
    </r>
    <r>
      <rPr>
        <sz val="12"/>
        <color rgb="FF000000"/>
        <rFont val="Arial"/>
        <family val="2"/>
        <charset val="1"/>
      </rPr>
      <t>Londrina, Maringá, Cascavel, Pato Branco, Guarapuava, Foz do Iguaçu, Ponta Grossa, Foz do Iguaçu, Paranaguá, demais cidades do Litoral e outras cidades com mais de 100 mil habitantes onde o Conselho avaliar necessário realizar eventos no Paraná. Com duração de 4 horas.</t>
    </r>
  </si>
  <si>
    <t>QUANTITATIVO EVENTOS</t>
  </si>
  <si>
    <t>DESCRIÇÃO Duração 4 Horas</t>
  </si>
  <si>
    <t>VALOR TOTAL DO ITEM PARA 50 PESSOAS</t>
  </si>
  <si>
    <t>TOTAL GERAL DOS ITENS PARA 15 EVENTOS</t>
  </si>
  <si>
    <t>Coffee break servido pela tarde, das 18h30 às 20:30.</t>
  </si>
  <si>
    <t>CARDÁPIO 03 para 50 pessoas</t>
  </si>
  <si>
    <t>Coffee break servido pela tarde, das 18h30 às 19h15.</t>
  </si>
  <si>
    <t>CARDÁPIO 03</t>
  </si>
  <si>
    <t>Por pessoa</t>
  </si>
  <si>
    <t> R$-   </t>
  </si>
  <si>
    <t>ESPECIFICAÇÕES</t>
  </si>
  <si>
    <t>p/pess</t>
  </si>
  <si>
    <t>fração</t>
  </si>
  <si>
    <t>café</t>
  </si>
  <si>
    <t>ml</t>
  </si>
  <si>
    <t>100 ml</t>
  </si>
  <si>
    <t>Chá (Preto, mate, hortelã)</t>
  </si>
  <si>
    <t>50ml</t>
  </si>
  <si>
    <t>Leite quente</t>
  </si>
  <si>
    <t>Suco natural Integral de fruta</t>
  </si>
  <si>
    <t>100ml</t>
  </si>
  <si>
    <t>Água gelada em copos de 200 ml</t>
  </si>
  <si>
    <t>Dos Doces e Salgados</t>
  </si>
  <si>
    <t>peso mín</t>
  </si>
  <si>
    <t>carolina recheada com creme ou doce de leite</t>
  </si>
  <si>
    <t>grama</t>
  </si>
  <si>
    <t>Mini Pão de Queijo</t>
  </si>
  <si>
    <t>Bolo de chocolate com cobertura cremosa de chocolate</t>
  </si>
  <si>
    <t>60g</t>
  </si>
  <si>
    <t>Mini Sanduíche conforme detalhamento</t>
  </si>
  <si>
    <t>30g</t>
  </si>
  <si>
    <t>Durante todo evento</t>
  </si>
  <si>
    <t>MINI SANDUÍCHES PREPARADO COM UM DOS SEGUINTES PÃES</t>
  </si>
  <si>
    <t>35g</t>
  </si>
  <si>
    <t>A)Mini Frances</t>
  </si>
  <si>
    <t>Mini Sanduíches:</t>
  </si>
  <si>
    <t>Preparado com um dos seguintes tipos de pães:</t>
  </si>
  <si>
    <t>c) integral</t>
  </si>
  <si>
    <t>Com um dos seguintes recheios sendo 1 obrigatóriamente vegano</t>
  </si>
  <si>
    <t>d) miga</t>
  </si>
  <si>
    <t>e) mini croissant</t>
  </si>
  <si>
    <t>b)Opção vegana: com alface, tomate e patê de palmito</t>
  </si>
  <si>
    <t>Com um dos seguintes recheios:</t>
  </si>
  <si>
    <t>b) blanquet de peru com alface e tomate com requeijão light, ou com queijo branco ou com patê de ricota</t>
  </si>
  <si>
    <t>c) lombo canadense com alface e tomate, com requeijão light, ou com queijo branco ou com patê de ricota</t>
  </si>
  <si>
    <t>d) salame com alface e tomate, com requeijão light, ou com queijo branco ou com patê de ricota</t>
  </si>
  <si>
    <t>Copos, xícaras, pires, gelo, balde de gelo, pegador, guardanapos 20x20cm, colheres de café e de sobremesa, garfos de sobremesa e facas de sobremesa, pratos de servir, pratos de apoios, pratos de sobremesa, decoração, açúcar, adoçante sucralose e toalhas para mesa de suporte (8x5m) todos sempre suficientes para o serviço para 50 pessoas.</t>
  </si>
  <si>
    <t>e) presunto com alface e tomate, com requeijão light, ou com queijo branco ou com patê de ricota</t>
  </si>
  <si>
    <t>VALOR TOTAL DO ITEM PARA 50 UNIDADES</t>
  </si>
  <si>
    <t>VALOR TOTAL DOS ITENS PARA 15 EVENTOS</t>
  </si>
  <si>
    <t>DURANTE TODO O EVENTO</t>
  </si>
  <si>
    <t>Água gelada servida em copos descartáveis lacrados de 200 ml</t>
  </si>
  <si>
    <t>copo</t>
  </si>
  <si>
    <t>Salgados e doces  com identificação de recheio.</t>
  </si>
  <si>
    <t>COMUNICAÇÃO VISUAL</t>
  </si>
  <si>
    <t xml:space="preserve">VALOR TOTAL DO ITEM </t>
  </si>
  <si>
    <t>VALOR TOTAL DO ITEM PARA 15 EVENTOS</t>
  </si>
  <si>
    <t>Impressão de banner em lona vinílica fosca com acabamento em bastão e corda. Impressão 4/0 cores. 120cm x 90 cm</t>
  </si>
  <si>
    <t>BANNER</t>
  </si>
  <si>
    <t>Porta banner retrátil, pantográfico.</t>
  </si>
  <si>
    <t>PORTA BANNER</t>
  </si>
  <si>
    <t>Banner</t>
  </si>
  <si>
    <t>Impressão de banner em lona vinílica fosca com acabamento em bastão e corda. Impressão 4/0 cores.</t>
  </si>
  <si>
    <t> m2</t>
  </si>
  <si>
    <t xml:space="preserve">VALOR UNITÁRIO DA DIÁRIA </t>
  </si>
  <si>
    <t>Porta banner</t>
  </si>
  <si>
    <t>diária</t>
  </si>
  <si>
    <t>Coordenador de Serviços</t>
  </si>
  <si>
    <t>diária 4 horas</t>
  </si>
  <si>
    <t>Garçom / Copeira</t>
  </si>
  <si>
    <t>Montar e organizar mesas e ficar à disposição para repor os itens necessários.</t>
  </si>
  <si>
    <t>EVENTO TIPO 4</t>
  </si>
  <si>
    <t>VALOR UNITÁRIO P/PESSOA</t>
  </si>
  <si>
    <t>VALOR TOTAL DO  ITEM P/100 PESSOAS</t>
  </si>
  <si>
    <t>VALOR TOTAL DO ITEM PARA 8 EVENTOS</t>
  </si>
  <si>
    <t>1 Coffee break servido em horário a definir</t>
  </si>
  <si>
    <t>CARDÁPIO 04 PARA 100 PESSOAS</t>
  </si>
  <si>
    <t>carolinas recheadas com creme ou doce de leite</t>
  </si>
  <si>
    <t>GRAMAS</t>
  </si>
  <si>
    <t>A)Mini frances</t>
  </si>
  <si>
    <t>Com um dos seguintes recheios sendo 1 obrigatoriamente vegano</t>
  </si>
  <si>
    <t>VALOR TOTAL P/ 130 COPOS</t>
  </si>
  <si>
    <t>VALOR TOTAL P/8 EVENTOS</t>
  </si>
  <si>
    <t>Durante todo o evento</t>
  </si>
  <si>
    <t>Café, água gelada servida em copos descartáveis lacrados de 200 ml</t>
  </si>
  <si>
    <t>SONORIZAÇÃO</t>
  </si>
  <si>
    <t>VALOR TOTAL DO ITEM</t>
  </si>
  <si>
    <t>Microfone sem fio com bateria</t>
  </si>
  <si>
    <t xml:space="preserve">MICROFONE </t>
  </si>
  <si>
    <t>DIÁRIA DE 4 HORAS</t>
  </si>
  <si>
    <t>INFORMÁTICA ( DIÁRIA DE 4 HORAS)</t>
  </si>
  <si>
    <t>VALOR UNITÁRIO DA DIÁRIA/ ITEM</t>
  </si>
  <si>
    <t>VALOR TOTAL DAS DIÁRIAS/ ITENS</t>
  </si>
  <si>
    <t>VALOR TOTAL DAS DIÁRIAS/ITENS P/8 EVENTOS</t>
  </si>
  <si>
    <t>Microcomputador portátil (notebook) com as especificações mínimas: Processador do tipo 64bits, processador Core i5 ou i7; memória RAM de 6GB; disco rígido de 500GB ou SSD de 120gb; leitor e gravador de CD/DVD; placa de rede Gigabit com conector RJ-45; conexão Wireless 802.11g; 2 (duas) entradas USB; porta HDMI; Interfaces para entrada e saída de áudio habilitadas; dispositivo apontador integrado ao gabinete do equipamento do tipo TouchPad com botões esquerdo e direito; mouse externo ótico com scroll; teclado padrão ABNT2; tela LCD de 14”; Sistema Operacional Windows 10 ou superior; aplicativos de escritório MS-Office 2013 com Word, Excel e Power point; aplicativos de escritório BR-Office ou libre-office última versão; Aplicativo para compactação e descompactação de arquivos do tipo ZIP e RAR; aplicativo para leitura e apresentação de arquivos do tipo PDF; software para gravação contínua de áudio; software antivírus instalado e atualizado; opção de autorun de CD/DVD e de dispositivos USB desabilitada pelo sistema operacional. Este item deverá estar à disposição do Contratante durante o período previsto para o evento. Em caso de defeito, o equipamento deve ser substituído no prazo máximo de 15 (quinze) minutos</t>
  </si>
  <si>
    <t>NOTEBOOK</t>
  </si>
  <si>
    <t>Disponibilização e montagem / colagem de réguas e extensões suficientes para os equipamentos a serem utilizados</t>
  </si>
  <si>
    <t>RÉGUA</t>
  </si>
  <si>
    <t>Porta Banner</t>
  </si>
  <si>
    <t>Porta Banner retrátil, patográfico</t>
  </si>
  <si>
    <t>E</t>
  </si>
  <si>
    <t>Impressão de banner formato 90 cm x 120 em lona vinílica fosca com acabamento em bastão e corda impressão 4/0 cores</t>
  </si>
  <si>
    <t xml:space="preserve">VALOR TOTAL DAS DIÁRIAS </t>
  </si>
  <si>
    <t>VALOR TOTAL DAS DIÁRIAS P/8 EVENTOS</t>
  </si>
  <si>
    <t>Técnico de som</t>
  </si>
  <si>
    <t>Encarregado de monitorar o áudio geral do evento e sua gravação / transmissão.</t>
  </si>
  <si>
    <t>FILMAGEM (DIÁRIA DE 4 HORAS)</t>
  </si>
  <si>
    <t>Filmagem</t>
  </si>
  <si>
    <t>Filmagem com 02 câmeras digitais FULLHD com entrega de material editado em DVD-R, ou similar, com operador.</t>
  </si>
  <si>
    <t>FILMAGEM</t>
  </si>
  <si>
    <t>VALOR TOTAL DAS DIÁRIAS P/10 EVENTOS</t>
  </si>
  <si>
    <t>EVENTO TIPO 5</t>
  </si>
  <si>
    <t>VALOR TOTAL DO ITEM P/ 60 PESSOAS</t>
  </si>
  <si>
    <t>TOTAL GERAL DOS ITENS P/10 EVENTOS</t>
  </si>
  <si>
    <t xml:space="preserve"> 1 Coffee break servido em horário a ser definido</t>
  </si>
  <si>
    <t>CARDÁPIO 05 PARA 60 PESSOAS</t>
  </si>
  <si>
    <t>Água natural gelada</t>
  </si>
  <si>
    <t>Carolinas recheadas com creme ou doce de leite</t>
  </si>
  <si>
    <t>gramas</t>
  </si>
  <si>
    <t>Doce vegano</t>
  </si>
  <si>
    <t>Salgado Assado de Frango</t>
  </si>
  <si>
    <t>a) mini francês</t>
  </si>
  <si>
    <t>b) Opção vegana: com alface, tomate e patê de palmito</t>
  </si>
  <si>
    <t>Salgados e doces com identificação de recheio.</t>
  </si>
  <si>
    <t>SERVIÇO SALA</t>
  </si>
  <si>
    <t>VALOR TOTAL P/60 PESSOAS</t>
  </si>
  <si>
    <t>VALOR TOTAL P/ 2 SERVIÇOS DE SALA</t>
  </si>
  <si>
    <t>CAFÉ</t>
  </si>
  <si>
    <t xml:space="preserve">CHÁ </t>
  </si>
  <si>
    <t>ÁGUA NATURAL GELADA</t>
  </si>
  <si>
    <t>BISCOITO</t>
  </si>
  <si>
    <t>Espaço físico - ambiente hoteleiro ou espaço de eventos similar – para 60 a 100 pessoas em formato auditório, com mesas e cadeiras para todos os participantes, mesa cerimonial para 4 pessoas e mesa de apoio para equipamentos de áudio e vídeo, e wi-fi de no mínimo 40 MBPS. Deverão ser apresentadas no mínimo 3 opções para aprovação.</t>
  </si>
  <si>
    <t>Diária de 8 horas</t>
  </si>
  <si>
    <t>SONORIZAÇÃO (DIÁRIA DE 8 HORAS)</t>
  </si>
  <si>
    <t>VALOR UNITÁRIO DA DIÁRIA/ITEM</t>
  </si>
  <si>
    <t>VALOR TOTAL DAS DIÁRIAS/ÍTENS P/10 EVENTOS</t>
  </si>
  <si>
    <t>Serviço de Sonorização com mix, amplificador, quatro caixas acústicas com tripé, mesa de som, com previsão de gravação simultânea em mídia digital, em pelo menos dois sistemas, por segurança. Com operador.</t>
  </si>
  <si>
    <t>PROJEÇÃO E IMAGEM (DIÁRIA DE 8 HORAS)</t>
  </si>
  <si>
    <t>VALOR TOTAL DAS DIÁRIAS/ITENS</t>
  </si>
  <si>
    <t>Projetor multimídia 5.000</t>
  </si>
  <si>
    <t>Projetor multimídia de no mínimo 5.000 ansilumens, contraste mínimo de 2000:1, resolução mínima de 1024x768 pixels</t>
  </si>
  <si>
    <t>Tela de projeção 150”</t>
  </si>
  <si>
    <t>Controle com ponteira laser</t>
  </si>
  <si>
    <t>Controle remoto para mudança de slides com ponteira laser</t>
  </si>
  <si>
    <t>CONTROLE REMOTO</t>
  </si>
  <si>
    <t>Impressão de banner formato 150cm x 150 cm em lona vinílica fosca com acabamento em bastão e corda impressão 4/0 cores</t>
  </si>
  <si>
    <t xml:space="preserve">Porta banner </t>
  </si>
  <si>
    <t>retrátil e pantográfico</t>
  </si>
  <si>
    <t>INFORMÁTICA (DIÁRIA DE 8 HORAS)</t>
  </si>
  <si>
    <t>VALOR TOTAL DOS ITENS</t>
  </si>
  <si>
    <t>VALOR TOTAL DOS ITENS P/10 EVENTOS</t>
  </si>
  <si>
    <t>Disponibilização e montagem / colagem de réguas e extensões de cabeamento de energia para as mesas, com no mínimo um ponto para cada dois participantes</t>
  </si>
  <si>
    <t>DIÁRIA DE 8 HORAS</t>
  </si>
  <si>
    <t>EVENTO TIPO 6</t>
  </si>
  <si>
    <t xml:space="preserve">DIA DO ARQUITETO E URBANISTA </t>
  </si>
  <si>
    <t xml:space="preserve">DESCRIÇÃO </t>
  </si>
  <si>
    <t>VALOR TOTAL P/ 200 PESSOAS</t>
  </si>
  <si>
    <t>VALOR TOTAL P/ 2  EVENTOS</t>
  </si>
  <si>
    <t>LOCAL</t>
  </si>
  <si>
    <t>A definir</t>
  </si>
  <si>
    <t>Cardápio 02 PARA 200 PESSOAS</t>
  </si>
  <si>
    <t>Refrigerante Zero de cola gelado</t>
  </si>
  <si>
    <t>Refrigerante Normal de Cola gelado</t>
  </si>
  <si>
    <t>Café servido em xícaras pequena com açúcar ou adoçante</t>
  </si>
  <si>
    <t>Peso Doces e Salgados</t>
  </si>
  <si>
    <t>Porção mín</t>
  </si>
  <si>
    <t>Escondidinho de carne seca e requeijão com mandioca no ramequim</t>
  </si>
  <si>
    <t>Risoto de palmito com funghi sec</t>
  </si>
  <si>
    <t>Nhoque de Batata Salsa na Manteiga de Sálvia no ramequim</t>
  </si>
  <si>
    <t>Mini cheesecake de frutas vermelhas no potinho</t>
  </si>
  <si>
    <t>Mini quindim ou mini pudim</t>
  </si>
  <si>
    <t>Mini banoff</t>
  </si>
  <si>
    <t>Mini brigadeiro de colher</t>
  </si>
  <si>
    <t>Mesa fixa</t>
  </si>
  <si>
    <t>Mesa de frios com salame tipo italiano fatiado</t>
  </si>
  <si>
    <t xml:space="preserve"> Mesa de frios com presunto tipo parma fatiado</t>
  </si>
  <si>
    <t>Mesa de frios com queijo tipo parmesão em cubos</t>
  </si>
  <si>
    <t>Mesa de frios com cesta de pães canapés sortidos</t>
  </si>
  <si>
    <t>Mini sanduíches conforme descrição</t>
  </si>
  <si>
    <t>Mini espeto de queijo coalho com geléia de pimenta</t>
  </si>
  <si>
    <t>Bombom de morango</t>
  </si>
  <si>
    <t>Mini cupcake de chocolate com ganache ou de banana com doce de leite</t>
  </si>
  <si>
    <t>Salgados e doces da mesa fixa com</t>
  </si>
  <si>
    <t>Identificação de Recheio</t>
  </si>
  <si>
    <t>Taças, gelo, balde de gelo, pegador, guardanapos 20x20cm, garfos de sobremesa e facas de sobremesa, pratos de servir, pratos de apoios, pratos de sobremesa, decoração.</t>
  </si>
  <si>
    <t>Os pratos quentes servidos em porções individuais, com colheres ou garfos apropriados e guardanapo. Todos podem ser substituídos com aprovação prévia de cardápio fornecido pela contratante.</t>
  </si>
  <si>
    <t>Mesa Fixa:</t>
  </si>
  <si>
    <t>Itens de mesa fixa poderão variar em tipo, não modalidade, com aprovação prévia de cardápio fornecido pela contratante.</t>
  </si>
  <si>
    <t>Mesa de doces miúdos Todos com aprovação prévia de cardápio fornecido pela contratante.</t>
  </si>
  <si>
    <t>Água mineral com e sem gás, taças, gelo, balde de gelo, pegador, guardanapos 20x20cm.</t>
  </si>
  <si>
    <t>SONORIZAÇÃO (DIÁRIA DE 4 HORAS)</t>
  </si>
  <si>
    <t xml:space="preserve">VALOR TOTAL DOS ITENS </t>
  </si>
  <si>
    <t>VALOR TOTAL P/2 EVENTOS</t>
  </si>
  <si>
    <t>Amplificador</t>
  </si>
  <si>
    <t>Amplificador para sistema de sonorização</t>
  </si>
  <si>
    <t>AMPLIFICADOR</t>
  </si>
  <si>
    <t>Caixa de som</t>
  </si>
  <si>
    <t>Caixa acústica para sistema de sonorização de no mínimo 200 W RMS com tripé</t>
  </si>
  <si>
    <t>CAIXA DE SOM</t>
  </si>
  <si>
    <t>Mesa de som</t>
  </si>
  <si>
    <t>Mesa de som 16 canais, para distribuição e conexão de sonorização. Com operador de áudio.</t>
  </si>
  <si>
    <t>MESA DE SOM</t>
  </si>
  <si>
    <t>CDJ</t>
  </si>
  <si>
    <t>Equipamento técnico para mixagem de som e aparelhamento para DJ, com mesa de apoio adequada, e operador.</t>
  </si>
  <si>
    <t>EQUIPAMENTO CDJ</t>
  </si>
  <si>
    <t>F</t>
  </si>
  <si>
    <t>Pedestal</t>
  </si>
  <si>
    <t>Pedestal para microfone de mesa ou tipo girafa</t>
  </si>
  <si>
    <t>PEDESTAL</t>
  </si>
  <si>
    <t>G</t>
  </si>
  <si>
    <t>Serviço de Sonorização com mix, amplificador, quatro caixas acústicas com tripé, mesa de som, com previsão de gravação simultânea em mídia digital, em pelo menos dois sistemas, por segurança, disponibilizando uma matriz em CD – com operador e sistema de reprodução de áudio, playlist (mp3, usb, celular)</t>
  </si>
  <si>
    <t>PROJEÇÃO E IMAGEM</t>
  </si>
  <si>
    <t>Controle remoto com ponteira laser</t>
  </si>
  <si>
    <t>Controle remoto para mudança de slides com ponteira laser.</t>
  </si>
  <si>
    <t>Projetor multimídia 25.000</t>
  </si>
  <si>
    <t>Projetor multimídia de no mínimo 25.000 ansilumens, contraste até 10000:1, resolução mínima de 1024x768 pixels</t>
  </si>
  <si>
    <t>FILMAGEM E TRANSMISSÃO (DIÁRIA DE 4 HORAS)</t>
  </si>
  <si>
    <t xml:space="preserve">VALOR TOTAL P/2  EVENTOS </t>
  </si>
  <si>
    <t>Filmagem com 02 câmeras digitais FULLHD com entrega de material editado em DVD-R, com operadores.</t>
  </si>
  <si>
    <t>SERVIÇO</t>
  </si>
  <si>
    <t>Link de internet</t>
  </si>
  <si>
    <t>Para a transmissão online, o link de internet deverá ter exclusividade de taxa de upload de no mínimo 40 mbps (dez megabits por segundo) para o equipamento que estará realizando a transmissão.</t>
  </si>
  <si>
    <t>INTERNET</t>
  </si>
  <si>
    <t>MOBILIÁRIO</t>
  </si>
  <si>
    <t>Pranchão (para coquetel)</t>
  </si>
  <si>
    <t>Pranchão com pés retráteis com média de 0,70x1,80 metros</t>
  </si>
  <si>
    <t>PRANCHÃO</t>
  </si>
  <si>
    <t>Toalha para mesa (para coquetel)</t>
  </si>
  <si>
    <t>Toalha para mesa redonda ou quadrada, lisa, tecido de boa qualidade</t>
  </si>
  <si>
    <t xml:space="preserve">TOALHA </t>
  </si>
  <si>
    <t>Mesa central para ambientação de palco</t>
  </si>
  <si>
    <t xml:space="preserve">MESA </t>
  </si>
  <si>
    <t>Mesa lateral para ambientação de palco</t>
  </si>
  <si>
    <t>Mesas baixas modelo Saarinen brancas redondas ou similar</t>
  </si>
  <si>
    <t>Poltrona Palco</t>
  </si>
  <si>
    <t>Poltrona branca ou cru modelo Swan ou similar para palco</t>
  </si>
  <si>
    <t xml:space="preserve">POLTRONA </t>
  </si>
  <si>
    <t>Pufes</t>
  </si>
  <si>
    <t>Pufes cubo para ambientação externa</t>
  </si>
  <si>
    <t>PUFE</t>
  </si>
  <si>
    <t>Mesas coquetel</t>
  </si>
  <si>
    <t>Mesas estilo coquetel brancas para ambientação interna</t>
  </si>
  <si>
    <t>MESA</t>
  </si>
  <si>
    <t>H</t>
  </si>
  <si>
    <t>Banquetas</t>
  </si>
  <si>
    <t>Banquetas altas para mesa coquetel brancas ou metálicas</t>
  </si>
  <si>
    <t>BANQUETA</t>
  </si>
  <si>
    <t>I</t>
  </si>
  <si>
    <t>Vasos</t>
  </si>
  <si>
    <t>Vasos grandes (40cm de diâmetro) com plantas naturais para ambientação interna</t>
  </si>
  <si>
    <t>VASO</t>
  </si>
  <si>
    <t>J</t>
  </si>
  <si>
    <t>Iluminação</t>
  </si>
  <si>
    <t>Iluminação de piso externa cor amarela quente, com pontos necessários para ligação elétrica</t>
  </si>
  <si>
    <t>LÂMPADA</t>
  </si>
  <si>
    <t>K</t>
  </si>
  <si>
    <t>Púlpito</t>
  </si>
  <si>
    <t>Púlpito de madeira ou acrílico para mestre de cerimônias, com suporte para microfone e para água.</t>
  </si>
  <si>
    <t>PÚLPITO</t>
  </si>
  <si>
    <t>Boxtruss Q15 com banner</t>
  </si>
  <si>
    <t>Impressão de banner em lona vinílica com acabamento em ilhós para fundo de palco 2,5x3m com estrutura para fixação e montagem</t>
  </si>
  <si>
    <t>BOXTRUSS</t>
  </si>
  <si>
    <t xml:space="preserve">Banner </t>
  </si>
  <si>
    <t>Impressão de banner em lona vinílica, vulcanizado, com acabamento bastão e cordão 90cm x 120 cm</t>
  </si>
  <si>
    <t>RECURSOS HUMANOS E SERVIÇOS ESPECIALIZADOS</t>
  </si>
  <si>
    <t>VALOR TOTAL DAS DIÁRIAS P/ 2 EVENTOS</t>
  </si>
  <si>
    <t>diária 8 horas</t>
  </si>
  <si>
    <t>Fotógrafo</t>
  </si>
  <si>
    <t>Profissional responsável pelo registro fotográfico digital de todo o evento, com qualidade jornalística. Prazo máximo para entrega do material, em DVD: 5 dias após o término do evento.</t>
  </si>
  <si>
    <t>Garçom/Volante</t>
  </si>
  <si>
    <t>Para servir os participantes e repor os itens dispostos</t>
  </si>
  <si>
    <t>Recepcionista</t>
  </si>
  <si>
    <t>Uniforme social, com experiência em eventos, para recepcionar, auxiliar e informar dados do evento</t>
  </si>
  <si>
    <t>Encarregado de monitorar o áudio geral da reunião e a gravação da mesma e dar apoio técnico às cabines de tradução simultânea</t>
  </si>
  <si>
    <t>Apresentação artística</t>
  </si>
  <si>
    <t>Contratação de conjunto musical com pelo menos 4 músicos</t>
  </si>
  <si>
    <t>diária 2 horas</t>
  </si>
  <si>
    <t>PLACAS DE HOMENAGEM</t>
  </si>
  <si>
    <t>Placa de homenagem</t>
  </si>
  <si>
    <t>Placa de homenagem, medindo 15x21cm, em aço escovado ou acrílico, com marca em duas cores, ou vidro jateado, com caixa em veludo preto.</t>
  </si>
  <si>
    <t>PLACA</t>
  </si>
  <si>
    <t>Placa de homenagem, medindo 50x50cm, em aço escovado, com marca em duas cores.</t>
  </si>
  <si>
    <t>TOTAL GERAL DOS ITENS DA PANILHA</t>
  </si>
  <si>
    <t>EVENTO TIPO 07</t>
  </si>
  <si>
    <t>Evento Especial – data e local a definir Duração de 4 horas</t>
  </si>
  <si>
    <t>QUANTITATIVO</t>
  </si>
  <si>
    <t>TIPO</t>
  </si>
  <si>
    <t>VALOR TOTAL P/ 2 EVENTOS</t>
  </si>
  <si>
    <t xml:space="preserve">1 Coquetel servido em horário a definir </t>
  </si>
  <si>
    <t>CARDÁPIO 01 PARA 200 PESSOAS</t>
  </si>
  <si>
    <t>Suco natural Integral de laranja</t>
  </si>
  <si>
    <t xml:space="preserve"> DOCES E SALGADOS</t>
  </si>
  <si>
    <t>Assado de presunto</t>
  </si>
  <si>
    <t>Salgado Assado de palmito</t>
  </si>
  <si>
    <t>Coxinha de frango</t>
  </si>
  <si>
    <t>Rissoles de Carne</t>
  </si>
  <si>
    <t>Rissoles de Palmito</t>
  </si>
  <si>
    <t>Doce miúdo-   Brigadeiro</t>
  </si>
  <si>
    <t>Doce miúdo- Dois Amores</t>
  </si>
  <si>
    <t>Doce miúdo- Beijinho</t>
  </si>
  <si>
    <t>Salgados e doces da mesa fixa com identificação de recheio.</t>
  </si>
  <si>
    <t>Águas mineral com e sem gás, taças, gelo, balde de gelo, pegador, guardanapos 20x20cm.</t>
  </si>
  <si>
    <t>VALOR UNITÁRIO</t>
  </si>
  <si>
    <t>VALOR TOTAL DOS ITENS P/ 2 EVENTOS</t>
  </si>
  <si>
    <t>VALOR TOTAL DOS ITENS P/2 EVENTOS</t>
  </si>
  <si>
    <t>Projetor</t>
  </si>
  <si>
    <t>TOALHA</t>
  </si>
  <si>
    <t>Poltrona branca ou cru modelo Swan ou similar PARA PALCO</t>
  </si>
  <si>
    <t>POLTRONA</t>
  </si>
  <si>
    <t>Impressão de banner formato 150 x 150 em lona vinílica fosca com acabamento em bastão e corda impressão 4/0 cores</t>
  </si>
  <si>
    <t>RECURSOS HUMANOS / SERVIÇOS ESPECIALIZADOS (Diária de 8 horas)</t>
  </si>
  <si>
    <t>COORDENADOR</t>
  </si>
  <si>
    <t>GARÇOM</t>
  </si>
  <si>
    <t>RECEPCIONISTA</t>
  </si>
  <si>
    <t>TÉCNICO</t>
  </si>
  <si>
    <t>PLACAS DE HOMENAGENS</t>
  </si>
  <si>
    <t>EVENTO TIPO 08</t>
  </si>
  <si>
    <t>CURITIBA</t>
  </si>
  <si>
    <t xml:space="preserve">EVENTO DE 2 DIAS, COM DURAÇÃO DIÁRIA DE ATÉ 8 HORAS, PARA 35 PESSOAS </t>
  </si>
  <si>
    <t>CARDÁPIO 01 p/ 35 pessoas</t>
  </si>
  <si>
    <t>4 Coffee Breaks servidos em horários a definir</t>
  </si>
  <si>
    <t>QUANTIDADE P/ PESSOA</t>
  </si>
  <si>
    <t>VALOR UNITÁRIO P/ PESSOA</t>
  </si>
  <si>
    <t>VALOR TOTAL P/ 35 PESSOAS</t>
  </si>
  <si>
    <t>VALOR TOTAL P/ 4 COFFEE BREAKS</t>
  </si>
  <si>
    <t>Chá mate, hortelã</t>
  </si>
  <si>
    <t>DOS DOCES E SALGADOS</t>
  </si>
  <si>
    <t>Mini sanduiche conforme detalhamento</t>
  </si>
  <si>
    <t>preparado com um dos seguintes tipos de pão</t>
  </si>
  <si>
    <t>a) Mini francês</t>
  </si>
  <si>
    <t>b) Mini francês com geregelim</t>
  </si>
  <si>
    <t>Com dois dos seguintes receheios sendo 1 obrigatóriamente vegano</t>
  </si>
  <si>
    <t>a) Frango desfiado com requeijão light e alface</t>
  </si>
  <si>
    <t>b) Opção vegana com alfacee tomatecom patê de palmito</t>
  </si>
  <si>
    <t>c) Salame com alface e tomate com requeijão light ou com queijo branco ou patê de ricota</t>
  </si>
  <si>
    <t>d) Presunto com alface e tomate, com requeijão light ou com queijo branco ou patê de ricota</t>
  </si>
  <si>
    <t>SALGADOS E DOCES COM IDENTIFICAÇÃO DE RECHEIOS</t>
  </si>
  <si>
    <t>Copos, xícaras, pires, gelo, balde de gelo, pegador, guardanapos 20x20cm, colheres de café e de sobremesa, garfos de sobremesa e facas de sobremesa, pratos de servir, pratos de apoios, pratos de sobremesa, decoração, açúcar, adoçante sucralose e toalhas para mesa de suporte (8x5m) todos sempre suficientes para o serviço para 35 pessoas.</t>
  </si>
  <si>
    <t>VALOR TOTAL P/35 PESSOAS</t>
  </si>
  <si>
    <t>VALOR TOTAL P/ 2 SERVIÇOS DE SALA DE 8 HORAS</t>
  </si>
  <si>
    <t>2 Serviços de sala durante os 2 dias / 8 horas</t>
  </si>
  <si>
    <t>Chá (preto,mate, hortelã</t>
  </si>
  <si>
    <t>INFRAESTRUTURA</t>
  </si>
  <si>
    <t>TOTAL P/ 2 DIAS DE EVENTO</t>
  </si>
  <si>
    <t>Disponibilização e montagem / colagem de réguas e extensões de cabeamento de energia para as mesas. Disponibilizar pontos de energia para todos os participantes das mesas (no mínimo um ponto par cada).</t>
  </si>
  <si>
    <t>Para a transmissão online, o link de internet deverá ter exclussividade de taxa de upload de no mínimo 40 MBPS (quarenta megabits por segundo) para o equipamento que estará realizando a tranmissão</t>
  </si>
  <si>
    <t>LINK INTERNET 8 HORAS</t>
  </si>
  <si>
    <t>RECURSOS HUMANOS/SERVIÇO ESPECIALIZADO</t>
  </si>
  <si>
    <t>Coordenador de serviços</t>
  </si>
  <si>
    <t>Garçom ou copeira</t>
  </si>
  <si>
    <t>Porta banner retrátil pantográfico</t>
  </si>
  <si>
    <t>Impressão de banner formato 90 cm x 120cm em lona vinílica fosca com acabamento em bastão e corda. Impressão 4/0 cores</t>
  </si>
  <si>
    <t>CUSTO MEDIO ESTIMADO</t>
  </si>
  <si>
    <r>
      <t xml:space="preserve">Plenárias externas –  </t>
    </r>
    <r>
      <rPr>
        <b/>
        <sz val="8"/>
        <color rgb="FF000000"/>
        <rFont val="Arial"/>
        <family val="2"/>
        <charset val="1"/>
      </rPr>
      <t>POSSÍVEIS LOCAIS LONDRINA, MARINGÁ, CASCAVEL, PATO BRANCO, GUARAPUAVA, FOZ DO IGUAÇU, PONTA GROSSA, PARANAGUÁ, DEMAIS CIDADES DO LITORAL, BEM COMO EM MUNICÍPIOS COM MAIS DE 30 MIL HABITANTES.</t>
    </r>
    <r>
      <rPr>
        <b/>
        <sz val="8"/>
        <rFont val="Arial"/>
        <family val="2"/>
        <charset val="1"/>
      </rPr>
      <t xml:space="preserve">  COM DURAÇÃO DE ATÉ 8 HORAS</t>
    </r>
  </si>
  <si>
    <r>
      <t xml:space="preserve">Eventos especiais para a sociedade em prol da Arquiteturas – </t>
    </r>
    <r>
      <rPr>
        <b/>
        <sz val="9"/>
        <color rgb="FF000000"/>
        <rFont val="Arial"/>
        <family val="2"/>
        <charset val="1"/>
      </rPr>
      <t>POSSÍVEIS LOCAIS CURITIBA E SUA REGIÃO METROPOLITANA, LONDRINA, MARINGÁ, CASCAVEL, PATO BRANCO,  GUARAPUAVA, FOZ DO IGUAÇU, PONTA GROSSA, PARANAGUÁ, DEMAIS CIDADES DO LITORAL, BEM COMO EM MUNICÍPIOS COM MAIS DE 100 MIL HABITANTES.</t>
    </r>
    <r>
      <rPr>
        <b/>
        <sz val="9"/>
        <rFont val="Arial"/>
        <family val="2"/>
        <charset val="1"/>
      </rPr>
      <t xml:space="preserve">   COM DURAÇÃO DE ATÉ 4 HORAS</t>
    </r>
  </si>
  <si>
    <r>
      <t xml:space="preserve">Eventos de capacitação e orientação – POSSÍVEIS LOCAIS </t>
    </r>
    <r>
      <rPr>
        <b/>
        <sz val="8"/>
        <color rgb="FF000000"/>
        <rFont val="Arial"/>
        <family val="2"/>
        <charset val="1"/>
      </rPr>
      <t>EM CURITIBA E SUA REGIÃO METROPOLITANA, LONDRINA, MARINGÁ, CASCAVEL, GUARAPUAVA, PATO BRANCO, FOZ DO IGUAÇU, CIDADES DO LITORAL PARANAENSE E DEMAIS CIDADES COM MAIS DE 100 MIL HABITANTES.</t>
    </r>
    <r>
      <rPr>
        <b/>
        <sz val="8"/>
        <rFont val="Arial"/>
        <family val="2"/>
        <charset val="1"/>
      </rPr>
      <t xml:space="preserve">   COM DURAÇÃO DE ATÉ 8 HORAS</t>
    </r>
  </si>
  <si>
    <t>Microcomputador portátil (notebook) com as especificações mínimas: Processador do tipo 64bits, processador Core i5 ou i7; memóriaRAM de 6GB; disco rígido de 500GB ou SSD de 120gb; leitor e gravador de CD/DVD; placa de rede Gigabit com conector RJ-45; conexão Wireless 802.11g; 2 (duas) entradas USB; porta HDMI; Interfaces para entrada e saída de áudio habilitadas; dispositivo apontador integrado ao gabinete do equipamento do tipo TouchPad com botões esquerdo e direito; mouse externo ótico com scroll; teclado padrão ABNT2; tela LCD de 14”; Sistema Operacional Windows 10 ou superior; aplicativos de escritório MS-Office  2013 com Word, Excel e Power point; aplicativos de escritório BR-Office ou libre-office última versão; Aplicativo para compactação e descompactação de arquivos do tpo ZIP e RAR; aplicativo para  leitura e apresentação de arquivos do tipo PDF; software para gravação contínua de áudio; software antivírus instalado e atualizado; opção de autorun de CD/DVD e de dispositivos USB desabilitada pelo sistema operacional. Este item deverá estar à disposição do Contratante durante o período previsto para o evento. Em caso de defeito, o equipamento deve ser substituído no prazo máximo de 15 (quinze) minutos</t>
  </si>
  <si>
    <r>
      <t> </t>
    </r>
    <r>
      <rPr>
        <sz val="8"/>
        <color rgb="FF000000"/>
        <rFont val="Arial"/>
        <family val="2"/>
        <charset val="1"/>
      </rPr>
      <t>Mesa modelo Noguchi em vidro e madeira clara ou similar</t>
    </r>
  </si>
  <si>
    <t> Mesa modelo Noguchi em vidro e madeira clara ou similar</t>
  </si>
  <si>
    <t>Lotes</t>
  </si>
  <si>
    <t>Quantidade de eventos</t>
  </si>
  <si>
    <t>VALOR DO CUSTO TOTAL MEDIO</t>
  </si>
  <si>
    <t>TOTAL</t>
  </si>
  <si>
    <t>Valor Total por evento/dia</t>
  </si>
  <si>
    <t>Valor Total do Lote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</si>
</sst>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R$&quot;\ #,##0.00;\-&quot;R$&quot;\ #,##0.00"/>
    <numFmt numFmtId="44" formatCode="_-&quot;R$&quot;\ * #,##0.00_-;\-&quot;R$&quot;\ * #,##0.00_-;_-&quot;R$&quot;\ * &quot;-&quot;??_-;_-@_-"/>
    <numFmt numFmtId="43" formatCode="_-* #,##0.00_-;\-* #,##0.00_-;_-* &quot;-&quot;??_-;_-@_-"/>
    <numFmt numFmtId="164" formatCode="[$R$-416]\ #,##0.00;[Red]\-[$R$-416]\ #,##0.00"/>
    <numFmt numFmtId="165" formatCode="&quot;R$&quot;\ #,##0.00"/>
  </numFmts>
  <fonts count="28" x14ac:knownFonts="1">
    <font>
      <sz val="10"/>
      <name val="Arial"/>
      <family val="2"/>
      <charset val="1"/>
    </font>
    <font>
      <b/>
      <sz val="10"/>
      <name val="Arial"/>
      <family val="2"/>
      <charset val="1"/>
    </font>
    <font>
      <b/>
      <sz val="12"/>
      <name val="Arial"/>
      <family val="2"/>
      <charset val="1"/>
    </font>
    <font>
      <sz val="10"/>
      <color rgb="FF000000"/>
      <name val="Arial"/>
      <family val="2"/>
      <charset val="1"/>
    </font>
    <font>
      <b/>
      <sz val="12"/>
      <color rgb="FF000000"/>
      <name val="Arial"/>
      <family val="2"/>
      <charset val="1"/>
    </font>
    <font>
      <sz val="12"/>
      <color rgb="FF000000"/>
      <name val="Arial"/>
      <family val="2"/>
      <charset val="1"/>
    </font>
    <font>
      <b/>
      <sz val="10"/>
      <color rgb="FF000000"/>
      <name val="Arial"/>
      <family val="2"/>
      <charset val="1"/>
    </font>
    <font>
      <sz val="9"/>
      <color rgb="FF000000"/>
      <name val="Arial"/>
      <family val="2"/>
      <charset val="1"/>
    </font>
    <font>
      <b/>
      <sz val="8"/>
      <color rgb="FF000000"/>
      <name val="Arial"/>
      <family val="2"/>
      <charset val="1"/>
    </font>
    <font>
      <b/>
      <sz val="9"/>
      <name val="Arial"/>
      <family val="2"/>
      <charset val="1"/>
    </font>
    <font>
      <sz val="10"/>
      <name val="Arial"/>
      <family val="2"/>
      <charset val="1"/>
    </font>
    <font>
      <b/>
      <sz val="10"/>
      <name val="Arial"/>
      <family val="2"/>
    </font>
    <font>
      <sz val="10"/>
      <color rgb="FF7030A0"/>
      <name val="Arial"/>
      <family val="2"/>
      <charset val="1"/>
    </font>
    <font>
      <b/>
      <sz val="10"/>
      <color rgb="FFFF0000"/>
      <name val="Arial"/>
      <family val="2"/>
      <charset val="1"/>
    </font>
    <font>
      <b/>
      <sz val="8"/>
      <name val="Arial"/>
      <family val="2"/>
      <charset val="1"/>
    </font>
    <font>
      <b/>
      <sz val="9"/>
      <color rgb="FFFF0000"/>
      <name val="Arial"/>
      <family val="2"/>
      <charset val="1"/>
    </font>
    <font>
      <b/>
      <sz val="9"/>
      <color rgb="FF000000"/>
      <name val="Arial"/>
      <family val="2"/>
      <charset val="1"/>
    </font>
    <font>
      <sz val="9"/>
      <name val="Arial"/>
      <family val="2"/>
      <charset val="1"/>
    </font>
    <font>
      <b/>
      <sz val="10"/>
      <color rgb="FF0070C0"/>
      <name val="Arial"/>
      <family val="2"/>
      <charset val="1"/>
    </font>
    <font>
      <sz val="10"/>
      <color rgb="FF0070C0"/>
      <name val="Arial"/>
      <family val="2"/>
      <charset val="1"/>
    </font>
    <font>
      <sz val="8"/>
      <color rgb="FF0070C0"/>
      <name val="Arial"/>
      <family val="2"/>
      <charset val="1"/>
    </font>
    <font>
      <b/>
      <sz val="12"/>
      <color rgb="FF0070C0"/>
      <name val="Arial"/>
      <family val="2"/>
      <charset val="1"/>
    </font>
    <font>
      <sz val="8"/>
      <name val="Arial"/>
      <family val="2"/>
      <charset val="1"/>
    </font>
    <font>
      <b/>
      <sz val="8"/>
      <color rgb="FFFF0000"/>
      <name val="Arial"/>
      <family val="2"/>
      <charset val="1"/>
    </font>
    <font>
      <b/>
      <sz val="8"/>
      <color rgb="FF0070C0"/>
      <name val="Arial"/>
      <family val="2"/>
      <charset val="1"/>
    </font>
    <font>
      <sz val="8"/>
      <color rgb="FF000000"/>
      <name val="Arial"/>
      <family val="2"/>
      <charset val="1"/>
    </font>
    <font>
      <b/>
      <sz val="10"/>
      <color rgb="FF0070C0"/>
      <name val="Arial"/>
      <family val="2"/>
    </font>
    <font>
      <b/>
      <sz val="8"/>
      <color rgb="FFFF0000"/>
      <name val="Arial"/>
      <family val="2"/>
    </font>
  </fonts>
  <fills count="15">
    <fill>
      <patternFill patternType="none"/>
    </fill>
    <fill>
      <patternFill patternType="gray125"/>
    </fill>
    <fill>
      <patternFill patternType="solid">
        <fgColor rgb="FFB2B2B2"/>
        <bgColor rgb="FFBDBDBD"/>
      </patternFill>
    </fill>
    <fill>
      <patternFill patternType="solid">
        <fgColor rgb="FFFFFFFF"/>
        <bgColor rgb="FFFFFFCC"/>
      </patternFill>
    </fill>
    <fill>
      <patternFill patternType="solid">
        <fgColor rgb="FFA6A6A6"/>
        <bgColor rgb="FFB2B2B2"/>
      </patternFill>
    </fill>
    <fill>
      <patternFill patternType="solid">
        <fgColor rgb="FF999999"/>
        <bgColor rgb="FFA6A6A6"/>
      </patternFill>
    </fill>
    <fill>
      <patternFill patternType="solid">
        <fgColor rgb="FFD0CECE"/>
        <bgColor rgb="FFD9D9D9"/>
      </patternFill>
    </fill>
    <fill>
      <patternFill patternType="solid">
        <fgColor rgb="FF808080"/>
        <bgColor rgb="FF999999"/>
      </patternFill>
    </fill>
    <fill>
      <patternFill patternType="solid">
        <fgColor rgb="FFBFBFBF"/>
        <bgColor rgb="FFBDBDBD"/>
      </patternFill>
    </fill>
    <fill>
      <patternFill patternType="solid">
        <fgColor rgb="FFD9D9D9"/>
        <bgColor rgb="FFD0CECE"/>
      </patternFill>
    </fill>
    <fill>
      <patternFill patternType="solid">
        <fgColor rgb="FFBDBDBD"/>
        <bgColor rgb="FFBFBFBF"/>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249977111117893"/>
        <bgColor rgb="FFBDBDBD"/>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hair">
        <color auto="1"/>
      </left>
      <right style="hair">
        <color auto="1"/>
      </right>
      <top style="hair">
        <color auto="1"/>
      </top>
      <bottom style="hair">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top/>
      <bottom/>
      <diagonal/>
    </border>
    <border>
      <left style="thin">
        <color auto="1"/>
      </left>
      <right/>
      <top style="thin">
        <color auto="1"/>
      </top>
      <bottom style="thin">
        <color auto="1"/>
      </bottom>
      <diagonal/>
    </border>
    <border>
      <left style="hair">
        <color auto="1"/>
      </left>
      <right/>
      <top style="hair">
        <color auto="1"/>
      </top>
      <bottom style="hair">
        <color auto="1"/>
      </bottom>
      <diagonal/>
    </border>
    <border>
      <left/>
      <right/>
      <top style="thin">
        <color auto="1"/>
      </top>
      <bottom style="thin">
        <color auto="1"/>
      </bottom>
      <diagonal/>
    </border>
    <border>
      <left/>
      <right style="hair">
        <color auto="1"/>
      </right>
      <top/>
      <bottom/>
      <diagonal/>
    </border>
    <border>
      <left style="hair">
        <color auto="1"/>
      </left>
      <right/>
      <top style="hair">
        <color auto="1"/>
      </top>
      <bottom/>
      <diagonal/>
    </border>
    <border>
      <left style="hair">
        <color auto="1"/>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hair">
        <color auto="1"/>
      </right>
      <top style="hair">
        <color auto="1"/>
      </top>
      <bottom style="hair">
        <color auto="1"/>
      </bottom>
      <diagonal/>
    </border>
    <border>
      <left style="hair">
        <color auto="1"/>
      </left>
      <right style="medium">
        <color indexed="64"/>
      </right>
      <top/>
      <bottom/>
      <diagonal/>
    </border>
    <border>
      <left style="medium">
        <color indexed="64"/>
      </left>
      <right style="hair">
        <color auto="1"/>
      </right>
      <top style="hair">
        <color auto="1"/>
      </top>
      <bottom/>
      <diagonal/>
    </border>
    <border>
      <left style="medium">
        <color indexed="64"/>
      </left>
      <right style="hair">
        <color auto="1"/>
      </right>
      <top/>
      <bottom/>
      <diagonal/>
    </border>
    <border>
      <left style="medium">
        <color indexed="64"/>
      </left>
      <right style="hair">
        <color auto="1"/>
      </right>
      <top/>
      <bottom style="hair">
        <color auto="1"/>
      </bottom>
      <diagonal/>
    </border>
    <border>
      <left style="medium">
        <color indexed="64"/>
      </left>
      <right/>
      <top/>
      <bottom style="thin">
        <color auto="1"/>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thin">
        <color auto="1"/>
      </top>
      <bottom style="thin">
        <color auto="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566">
    <xf numFmtId="0" fontId="0" fillId="0" borderId="0" xfId="0"/>
    <xf numFmtId="0" fontId="0" fillId="0" borderId="1" xfId="0" applyBorder="1"/>
    <xf numFmtId="0" fontId="0" fillId="0" borderId="1" xfId="0" applyFont="1" applyBorder="1"/>
    <xf numFmtId="0" fontId="0" fillId="3" borderId="1" xfId="0" applyFill="1" applyBorder="1"/>
    <xf numFmtId="0" fontId="0" fillId="0" borderId="0" xfId="0" applyBorder="1"/>
    <xf numFmtId="0" fontId="1" fillId="5" borderId="1" xfId="0" applyFont="1" applyFill="1" applyBorder="1" applyAlignment="1">
      <alignment horizontal="center" vertical="center" wrapText="1"/>
    </xf>
    <xf numFmtId="0" fontId="0" fillId="5" borderId="1" xfId="0" applyFont="1" applyFill="1" applyBorder="1"/>
    <xf numFmtId="0" fontId="2" fillId="4" borderId="8"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Font="1"/>
    <xf numFmtId="0" fontId="0" fillId="0" borderId="0" xfId="0" applyFont="1" applyAlignment="1">
      <alignment wrapText="1"/>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0" fillId="0" borderId="0" xfId="0" applyFont="1" applyAlignment="1">
      <alignment horizontal="right" wrapText="1"/>
    </xf>
    <xf numFmtId="0" fontId="0" fillId="4" borderId="1" xfId="0" applyFill="1" applyBorder="1" applyAlignment="1">
      <alignment horizontal="center"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5" borderId="1" xfId="0" applyFont="1" applyFill="1" applyBorder="1" applyAlignment="1">
      <alignment vertical="center"/>
    </xf>
    <xf numFmtId="0" fontId="3" fillId="5" borderId="1"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1" xfId="0"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8" fillId="3" borderId="10" xfId="0" applyFont="1" applyFill="1" applyBorder="1" applyAlignment="1">
      <alignment horizontal="center" vertical="center"/>
    </xf>
    <xf numFmtId="164" fontId="8" fillId="0" borderId="10" xfId="0" applyNumberFormat="1" applyFont="1" applyBorder="1" applyAlignment="1">
      <alignment horizontal="center" vertical="center"/>
    </xf>
    <xf numFmtId="0" fontId="0" fillId="0" borderId="0" xfId="0" applyFont="1" applyBorder="1" applyAlignment="1">
      <alignment wrapText="1"/>
    </xf>
    <xf numFmtId="0" fontId="12" fillId="0" borderId="0" xfId="0" applyFont="1"/>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xf numFmtId="0" fontId="17" fillId="0" borderId="1" xfId="0" applyFont="1" applyBorder="1" applyAlignment="1">
      <alignment horizontal="center"/>
    </xf>
    <xf numFmtId="0" fontId="17" fillId="5" borderId="1" xfId="0" applyFont="1" applyFill="1" applyBorder="1" applyAlignment="1">
      <alignment horizontal="center"/>
    </xf>
    <xf numFmtId="0" fontId="17" fillId="5" borderId="1" xfId="0" applyFont="1" applyFill="1" applyBorder="1"/>
    <xf numFmtId="0" fontId="17" fillId="0" borderId="1" xfId="0" applyFont="1" applyBorder="1"/>
    <xf numFmtId="0" fontId="17" fillId="0" borderId="1" xfId="0" applyFont="1" applyBorder="1" applyAlignment="1">
      <alignment horizontal="center" vertical="center"/>
    </xf>
    <xf numFmtId="0" fontId="9" fillId="0" borderId="1" xfId="0" applyFont="1" applyBorder="1" applyAlignment="1">
      <alignment horizontal="center" vertical="center"/>
    </xf>
    <xf numFmtId="0" fontId="17" fillId="0" borderId="1" xfId="0" applyFont="1" applyBorder="1" applyAlignment="1">
      <alignment wrapText="1"/>
    </xf>
    <xf numFmtId="0" fontId="9" fillId="0" borderId="1" xfId="0" applyFont="1" applyBorder="1" applyAlignment="1">
      <alignment horizontal="center" vertical="center" wrapText="1"/>
    </xf>
    <xf numFmtId="0" fontId="16" fillId="4" borderId="16" xfId="0" applyFont="1" applyFill="1" applyBorder="1" applyAlignment="1">
      <alignment horizontal="right" vertical="center" wrapText="1"/>
    </xf>
    <xf numFmtId="0" fontId="16" fillId="4" borderId="7"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9" fillId="5" borderId="1" xfId="0" applyFont="1" applyFill="1" applyBorder="1" applyAlignment="1">
      <alignment vertical="center"/>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7" fillId="5"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wrapText="1"/>
    </xf>
    <xf numFmtId="165" fontId="0" fillId="0" borderId="1" xfId="0" applyNumberFormat="1" applyBorder="1"/>
    <xf numFmtId="0" fontId="18" fillId="2"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2" fillId="2" borderId="1" xfId="0" applyFont="1" applyFill="1" applyBorder="1"/>
    <xf numFmtId="0" fontId="22" fillId="0" borderId="0" xfId="0" applyFont="1"/>
    <xf numFmtId="49" fontId="14" fillId="2" borderId="1" xfId="0" applyNumberFormat="1"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2" fillId="0" borderId="1" xfId="0" applyFont="1" applyBorder="1" applyAlignment="1">
      <alignment horizontal="center"/>
    </xf>
    <xf numFmtId="0" fontId="22" fillId="2" borderId="1" xfId="0" applyFont="1" applyFill="1" applyBorder="1" applyAlignment="1">
      <alignment horizontal="center"/>
    </xf>
    <xf numFmtId="0" fontId="22" fillId="0" borderId="1" xfId="0" applyFont="1" applyBorder="1" applyAlignment="1">
      <alignment horizontal="center" vertical="center"/>
    </xf>
    <xf numFmtId="0" fontId="22" fillId="0" borderId="1" xfId="0" applyFont="1" applyBorder="1"/>
    <xf numFmtId="0" fontId="14" fillId="0" borderId="1" xfId="0" applyFont="1" applyBorder="1" applyAlignment="1">
      <alignment horizontal="center" vertical="center"/>
    </xf>
    <xf numFmtId="0" fontId="14" fillId="0" borderId="1" xfId="0" applyFont="1" applyBorder="1" applyAlignment="1">
      <alignment horizontal="center" wrapText="1"/>
    </xf>
    <xf numFmtId="0" fontId="22" fillId="0" borderId="1" xfId="0" applyFont="1" applyBorder="1" applyAlignment="1">
      <alignment horizontal="left"/>
    </xf>
    <xf numFmtId="0" fontId="22" fillId="0" borderId="1" xfId="0" applyFont="1" applyBorder="1" applyAlignment="1" applyProtection="1">
      <alignment horizontal="left" vertical="center"/>
    </xf>
    <xf numFmtId="0" fontId="22" fillId="0" borderId="1" xfId="0" applyFont="1" applyBorder="1" applyAlignment="1">
      <alignment horizontal="left" vertical="center"/>
    </xf>
    <xf numFmtId="0" fontId="22" fillId="0" borderId="1" xfId="0" applyFont="1" applyBorder="1" applyAlignment="1">
      <alignment wrapText="1"/>
    </xf>
    <xf numFmtId="0" fontId="22" fillId="4" borderId="1" xfId="0" applyFont="1" applyFill="1" applyBorder="1" applyAlignment="1">
      <alignment horizontal="center" vertical="top"/>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vertical="center" wrapText="1"/>
    </xf>
    <xf numFmtId="0" fontId="14" fillId="5" borderId="1" xfId="0" applyFont="1" applyFill="1" applyBorder="1" applyAlignment="1">
      <alignment horizontal="center" vertical="center" wrapText="1"/>
    </xf>
    <xf numFmtId="0" fontId="22" fillId="0" borderId="1" xfId="0" applyFont="1" applyBorder="1" applyAlignment="1">
      <alignment horizontal="center" vertical="top"/>
    </xf>
    <xf numFmtId="0" fontId="22"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0" xfId="0" applyFont="1" applyBorder="1"/>
    <xf numFmtId="0" fontId="22" fillId="0" borderId="0" xfId="0" applyFont="1" applyBorder="1" applyAlignment="1">
      <alignment horizontal="left" indent="15"/>
    </xf>
    <xf numFmtId="0" fontId="22" fillId="0" borderId="0" xfId="0" applyFont="1" applyBorder="1" applyAlignment="1"/>
    <xf numFmtId="0" fontId="14" fillId="0" borderId="5" xfId="0" applyFont="1" applyBorder="1" applyAlignment="1">
      <alignment horizontal="center" vertical="center"/>
    </xf>
    <xf numFmtId="0" fontId="18" fillId="5" borderId="1" xfId="0" applyFont="1" applyFill="1" applyBorder="1" applyAlignment="1">
      <alignment horizontal="center" vertical="center" wrapText="1"/>
    </xf>
    <xf numFmtId="43" fontId="19" fillId="0" borderId="1" xfId="1" applyFont="1" applyBorder="1" applyAlignment="1">
      <alignment horizontal="center" vertical="center"/>
    </xf>
    <xf numFmtId="165" fontId="19" fillId="0" borderId="1" xfId="1" applyNumberFormat="1" applyFont="1" applyBorder="1" applyAlignment="1">
      <alignment horizontal="center" vertical="center"/>
    </xf>
    <xf numFmtId="0" fontId="18" fillId="5" borderId="2" xfId="0" applyFont="1" applyFill="1" applyBorder="1" applyAlignment="1">
      <alignment horizontal="center" vertical="center" wrapText="1"/>
    </xf>
    <xf numFmtId="165" fontId="19" fillId="0" borderId="1" xfId="0" applyNumberFormat="1" applyFont="1" applyBorder="1" applyAlignment="1">
      <alignment horizontal="center" vertical="center" wrapText="1"/>
    </xf>
    <xf numFmtId="165" fontId="19" fillId="0" borderId="1" xfId="0" applyNumberFormat="1" applyFont="1" applyBorder="1" applyAlignment="1">
      <alignment horizontal="center" vertical="center"/>
    </xf>
    <xf numFmtId="165" fontId="19" fillId="0" borderId="2" xfId="0" applyNumberFormat="1" applyFont="1" applyBorder="1" applyAlignment="1">
      <alignment horizontal="center" vertical="center"/>
    </xf>
    <xf numFmtId="0" fontId="14" fillId="5" borderId="1" xfId="0" applyFont="1" applyFill="1" applyBorder="1"/>
    <xf numFmtId="0" fontId="22" fillId="5" borderId="1" xfId="0" applyFont="1" applyFill="1" applyBorder="1"/>
    <xf numFmtId="0" fontId="14" fillId="5" borderId="1" xfId="0" applyFont="1" applyFill="1" applyBorder="1" applyAlignment="1">
      <alignment vertical="center" wrapText="1"/>
    </xf>
    <xf numFmtId="0" fontId="14" fillId="5"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4"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4" fillId="5" borderId="1" xfId="0" applyFont="1" applyFill="1" applyBorder="1" applyAlignment="1">
      <alignment vertical="center"/>
    </xf>
    <xf numFmtId="0" fontId="14" fillId="4" borderId="8"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8" xfId="0" applyFont="1" applyFill="1" applyBorder="1" applyAlignment="1">
      <alignment vertical="center" wrapText="1"/>
    </xf>
    <xf numFmtId="0" fontId="22" fillId="0" borderId="11" xfId="0" applyFont="1" applyBorder="1"/>
    <xf numFmtId="0" fontId="22" fillId="0" borderId="10" xfId="0" applyFont="1" applyBorder="1" applyAlignment="1">
      <alignment horizontal="center" vertical="center"/>
    </xf>
    <xf numFmtId="0" fontId="25" fillId="0" borderId="1" xfId="0" applyFont="1" applyBorder="1" applyAlignment="1">
      <alignment vertical="center" wrapText="1"/>
    </xf>
    <xf numFmtId="0" fontId="22" fillId="0" borderId="9" xfId="0" applyFont="1" applyBorder="1"/>
    <xf numFmtId="0" fontId="14" fillId="2" borderId="12" xfId="0" applyFont="1" applyFill="1" applyBorder="1" applyAlignment="1">
      <alignment horizontal="center" vertical="center"/>
    </xf>
    <xf numFmtId="0" fontId="22" fillId="0" borderId="14" xfId="0" applyFont="1" applyBorder="1"/>
    <xf numFmtId="0" fontId="22" fillId="0" borderId="1" xfId="0" applyFont="1" applyBorder="1" applyAlignment="1">
      <alignment horizontal="center" vertical="center" wrapText="1"/>
    </xf>
    <xf numFmtId="0" fontId="25" fillId="0" borderId="10" xfId="0" applyFont="1" applyBorder="1" applyAlignment="1">
      <alignment horizontal="center" vertical="center" wrapText="1"/>
    </xf>
    <xf numFmtId="0" fontId="22" fillId="0" borderId="15" xfId="0" applyFont="1" applyBorder="1"/>
    <xf numFmtId="0" fontId="22" fillId="6" borderId="1"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 xfId="0" applyNumberFormat="1" applyFont="1" applyBorder="1" applyAlignment="1">
      <alignment horizontal="center" vertical="center" wrapText="1"/>
    </xf>
    <xf numFmtId="0" fontId="22" fillId="0" borderId="2" xfId="0" applyFont="1" applyBorder="1" applyAlignment="1">
      <alignment horizontal="center" vertical="center"/>
    </xf>
    <xf numFmtId="0" fontId="22" fillId="0" borderId="2" xfId="0" applyNumberFormat="1" applyFont="1" applyBorder="1" applyAlignment="1">
      <alignment horizontal="center" vertical="center" wrapText="1"/>
    </xf>
    <xf numFmtId="0" fontId="14" fillId="2" borderId="10" xfId="0" applyFont="1" applyFill="1" applyBorder="1" applyAlignment="1">
      <alignment horizontal="center" vertical="center"/>
    </xf>
    <xf numFmtId="0" fontId="22" fillId="0" borderId="6" xfId="0" applyFont="1" applyBorder="1" applyAlignment="1"/>
    <xf numFmtId="0" fontId="22" fillId="0" borderId="19" xfId="0" applyFont="1" applyBorder="1" applyAlignment="1"/>
    <xf numFmtId="165" fontId="18" fillId="5" borderId="1" xfId="0" applyNumberFormat="1" applyFont="1" applyFill="1" applyBorder="1" applyAlignment="1">
      <alignment horizontal="center" vertical="center" wrapText="1"/>
    </xf>
    <xf numFmtId="165" fontId="19" fillId="0" borderId="0" xfId="0" applyNumberFormat="1" applyFont="1" applyAlignment="1">
      <alignment horizontal="center" vertical="center"/>
    </xf>
    <xf numFmtId="165" fontId="19" fillId="0" borderId="3" xfId="0" applyNumberFormat="1" applyFont="1" applyBorder="1" applyAlignment="1">
      <alignment horizontal="center" vertical="center"/>
    </xf>
    <xf numFmtId="165" fontId="18" fillId="5" borderId="2" xfId="0" applyNumberFormat="1" applyFont="1" applyFill="1" applyBorder="1" applyAlignment="1">
      <alignment horizontal="center" vertical="center" wrapText="1"/>
    </xf>
    <xf numFmtId="165" fontId="18" fillId="5" borderId="3" xfId="0" applyNumberFormat="1" applyFont="1" applyFill="1" applyBorder="1" applyAlignment="1">
      <alignment horizontal="center" vertical="center" wrapText="1"/>
    </xf>
    <xf numFmtId="0" fontId="22" fillId="5" borderId="1" xfId="0" applyFont="1" applyFill="1" applyBorder="1" applyAlignment="1">
      <alignment horizontal="center"/>
    </xf>
    <xf numFmtId="0" fontId="25" fillId="0" borderId="1" xfId="0" applyFont="1" applyBorder="1" applyAlignment="1">
      <alignment horizontal="center"/>
    </xf>
    <xf numFmtId="0" fontId="25" fillId="0" borderId="1" xfId="0" applyFont="1" applyBorder="1" applyAlignment="1">
      <alignment horizontal="right"/>
    </xf>
    <xf numFmtId="0" fontId="25" fillId="0" borderId="1" xfId="0" applyFont="1" applyBorder="1"/>
    <xf numFmtId="0" fontId="25" fillId="0" borderId="1" xfId="0" applyFont="1" applyBorder="1" applyAlignment="1">
      <alignment horizontal="center" vertical="center"/>
    </xf>
    <xf numFmtId="0" fontId="25" fillId="0" borderId="1" xfId="0" applyFont="1" applyBorder="1" applyAlignment="1">
      <alignment wrapText="1"/>
    </xf>
    <xf numFmtId="0" fontId="22" fillId="0" borderId="1" xfId="0" applyFont="1" applyBorder="1" applyAlignment="1">
      <alignment vertical="center"/>
    </xf>
    <xf numFmtId="0" fontId="25" fillId="7" borderId="1" xfId="0" applyFont="1" applyFill="1" applyBorder="1" applyAlignment="1">
      <alignment horizontal="center" vertical="center"/>
    </xf>
    <xf numFmtId="0" fontId="14" fillId="7" borderId="10"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center" wrapText="1"/>
    </xf>
    <xf numFmtId="0" fontId="14" fillId="7" borderId="8" xfId="0" applyFont="1" applyFill="1" applyBorder="1" applyAlignment="1">
      <alignment horizontal="center" vertical="center"/>
    </xf>
    <xf numFmtId="0" fontId="14" fillId="7" borderId="8" xfId="0" applyFont="1" applyFill="1" applyBorder="1" applyAlignment="1">
      <alignment horizontal="center" vertical="center" wrapText="1"/>
    </xf>
    <xf numFmtId="0" fontId="25" fillId="0" borderId="20" xfId="0" applyFont="1" applyBorder="1" applyAlignment="1">
      <alignment horizontal="center" vertical="center" wrapText="1"/>
    </xf>
    <xf numFmtId="0" fontId="14" fillId="7" borderId="10" xfId="0" applyFont="1" applyFill="1" applyBorder="1" applyAlignment="1">
      <alignment vertical="center"/>
    </xf>
    <xf numFmtId="0" fontId="14" fillId="7" borderId="12" xfId="0" applyFont="1" applyFill="1" applyBorder="1" applyAlignment="1">
      <alignment vertical="center"/>
    </xf>
    <xf numFmtId="0" fontId="14" fillId="7" borderId="1" xfId="0" applyFont="1" applyFill="1" applyBorder="1" applyAlignment="1">
      <alignment vertical="center"/>
    </xf>
    <xf numFmtId="0" fontId="14" fillId="5" borderId="2" xfId="0" applyFont="1" applyFill="1" applyBorder="1" applyAlignment="1">
      <alignment vertical="center"/>
    </xf>
    <xf numFmtId="0" fontId="25" fillId="0" borderId="1" xfId="0" applyFont="1" applyBorder="1" applyAlignment="1">
      <alignment horizontal="center" wrapText="1"/>
    </xf>
    <xf numFmtId="0" fontId="25" fillId="0" borderId="8" xfId="0" applyFont="1" applyBorder="1" applyAlignment="1">
      <alignment horizontal="center" vertical="center" wrapText="1"/>
    </xf>
    <xf numFmtId="0" fontId="25" fillId="0" borderId="8" xfId="0" applyFont="1" applyBorder="1" applyAlignment="1">
      <alignment horizontal="center" vertical="center"/>
    </xf>
    <xf numFmtId="0" fontId="14" fillId="5" borderId="1" xfId="0" applyFont="1" applyFill="1" applyBorder="1" applyAlignment="1">
      <alignment horizontal="center"/>
    </xf>
    <xf numFmtId="0" fontId="22" fillId="3" borderId="1" xfId="0" applyFont="1" applyFill="1" applyBorder="1" applyAlignment="1">
      <alignment horizontal="center"/>
    </xf>
    <xf numFmtId="0" fontId="22" fillId="3" borderId="1" xfId="0" applyFont="1" applyFill="1" applyBorder="1"/>
    <xf numFmtId="0" fontId="14" fillId="0" borderId="1" xfId="0" applyFont="1" applyBorder="1" applyAlignment="1">
      <alignment horizontal="center"/>
    </xf>
    <xf numFmtId="0" fontId="14" fillId="0" borderId="1" xfId="0" applyFont="1" applyBorder="1"/>
    <xf numFmtId="0" fontId="22" fillId="7" borderId="1" xfId="0" applyFont="1" applyFill="1" applyBorder="1"/>
    <xf numFmtId="0" fontId="22" fillId="7" borderId="1" xfId="0" applyFont="1" applyFill="1" applyBorder="1" applyAlignment="1">
      <alignment horizontal="center" vertical="center"/>
    </xf>
    <xf numFmtId="0" fontId="25" fillId="0" borderId="3" xfId="0" applyFont="1" applyBorder="1" applyAlignment="1">
      <alignment horizontal="center" vertical="center" wrapText="1"/>
    </xf>
    <xf numFmtId="0" fontId="22" fillId="7" borderId="1" xfId="0" applyFont="1" applyFill="1" applyBorder="1" applyAlignment="1">
      <alignment horizontal="center"/>
    </xf>
    <xf numFmtId="0" fontId="8" fillId="8" borderId="8" xfId="0" applyFont="1" applyFill="1" applyBorder="1"/>
    <xf numFmtId="0" fontId="8" fillId="8" borderId="21" xfId="0" applyFont="1" applyFill="1" applyBorder="1" applyAlignment="1">
      <alignment vertical="center"/>
    </xf>
    <xf numFmtId="0" fontId="8" fillId="8" borderId="8" xfId="0" applyFont="1" applyFill="1" applyBorder="1" applyAlignment="1">
      <alignment horizontal="center" vertical="center"/>
    </xf>
    <xf numFmtId="0" fontId="8" fillId="8" borderId="21" xfId="0" applyFont="1" applyFill="1" applyBorder="1" applyAlignment="1">
      <alignment horizontal="center" vertical="center"/>
    </xf>
    <xf numFmtId="0" fontId="25" fillId="0" borderId="21" xfId="0" applyFont="1" applyBorder="1" applyAlignment="1">
      <alignment horizontal="center" vertical="center"/>
    </xf>
    <xf numFmtId="164" fontId="25" fillId="0" borderId="10" xfId="0" applyNumberFormat="1" applyFont="1" applyBorder="1" applyAlignment="1">
      <alignment horizontal="center" vertical="center"/>
    </xf>
    <xf numFmtId="0" fontId="25" fillId="3" borderId="8" xfId="0" applyFont="1" applyFill="1" applyBorder="1" applyAlignment="1">
      <alignment horizontal="center" vertical="center"/>
    </xf>
    <xf numFmtId="0" fontId="8" fillId="0" borderId="20" xfId="0" applyFont="1" applyBorder="1" applyAlignment="1">
      <alignment horizontal="center" vertical="center"/>
    </xf>
    <xf numFmtId="164" fontId="25" fillId="0" borderId="10" xfId="0" applyNumberFormat="1" applyFont="1" applyBorder="1" applyAlignment="1">
      <alignment vertical="center"/>
    </xf>
    <xf numFmtId="0" fontId="25" fillId="0" borderId="20" xfId="0" applyFont="1" applyBorder="1" applyAlignment="1">
      <alignment horizontal="center" vertical="center"/>
    </xf>
    <xf numFmtId="0" fontId="8" fillId="0" borderId="20" xfId="0" applyFont="1" applyBorder="1" applyAlignment="1">
      <alignment horizontal="center" vertical="center" wrapText="1"/>
    </xf>
    <xf numFmtId="0" fontId="25" fillId="9" borderId="21" xfId="0" applyFont="1" applyFill="1" applyBorder="1" applyAlignment="1">
      <alignment horizontal="center" vertical="center"/>
    </xf>
    <xf numFmtId="0" fontId="8" fillId="9" borderId="1" xfId="0" applyFont="1" applyFill="1" applyBorder="1" applyAlignment="1">
      <alignment vertical="center"/>
    </xf>
    <xf numFmtId="0" fontId="8" fillId="9" borderId="1" xfId="0" applyFont="1" applyFill="1" applyBorder="1" applyAlignment="1">
      <alignment vertical="center" wrapText="1"/>
    </xf>
    <xf numFmtId="0" fontId="25" fillId="0" borderId="19" xfId="0" applyFont="1" applyBorder="1" applyAlignment="1">
      <alignment horizontal="center" vertical="center"/>
    </xf>
    <xf numFmtId="0" fontId="25" fillId="0" borderId="21" xfId="0" applyFont="1" applyBorder="1" applyAlignment="1">
      <alignment horizontal="center" vertical="center" wrapText="1"/>
    </xf>
    <xf numFmtId="0" fontId="25" fillId="10" borderId="21" xfId="0" applyFont="1" applyFill="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left" vertical="center"/>
    </xf>
    <xf numFmtId="0" fontId="8" fillId="0" borderId="2" xfId="0" applyFont="1" applyBorder="1" applyAlignment="1">
      <alignment horizontal="center" vertical="center"/>
    </xf>
    <xf numFmtId="0" fontId="25" fillId="0" borderId="10" xfId="0" applyFont="1" applyBorder="1" applyAlignment="1">
      <alignment horizontal="center" vertical="top"/>
    </xf>
    <xf numFmtId="0" fontId="8" fillId="9" borderId="21" xfId="0" applyFont="1" applyFill="1" applyBorder="1" applyAlignment="1">
      <alignment vertical="center"/>
    </xf>
    <xf numFmtId="0" fontId="8" fillId="3" borderId="1"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22" fillId="0" borderId="12" xfId="0" applyFont="1" applyBorder="1"/>
    <xf numFmtId="0" fontId="22" fillId="4" borderId="0" xfId="0" applyFont="1" applyFill="1" applyBorder="1"/>
    <xf numFmtId="0" fontId="14" fillId="0" borderId="18" xfId="0" applyFont="1" applyBorder="1" applyAlignment="1">
      <alignment wrapText="1"/>
    </xf>
    <xf numFmtId="0" fontId="22" fillId="0" borderId="16" xfId="0" applyFont="1" applyBorder="1" applyAlignment="1">
      <alignment vertical="center"/>
    </xf>
    <xf numFmtId="0" fontId="22"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1"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14" fillId="4" borderId="10" xfId="0" applyFont="1" applyFill="1" applyBorder="1" applyAlignment="1">
      <alignment horizontal="center" vertical="center" wrapText="1"/>
    </xf>
    <xf numFmtId="0" fontId="22" fillId="0" borderId="1" xfId="0" applyFont="1" applyBorder="1" applyAlignment="1"/>
    <xf numFmtId="0" fontId="22" fillId="3" borderId="21" xfId="0" applyFont="1" applyFill="1" applyBorder="1" applyAlignment="1">
      <alignment horizontal="center" vertical="center"/>
    </xf>
    <xf numFmtId="0" fontId="22" fillId="0" borderId="20" xfId="0" applyFont="1" applyBorder="1" applyAlignment="1">
      <alignment horizontal="center" vertical="center"/>
    </xf>
    <xf numFmtId="0" fontId="22" fillId="0" borderId="20" xfId="0" applyFont="1" applyBorder="1" applyAlignment="1">
      <alignment horizontal="center" vertical="center" wrapText="1"/>
    </xf>
    <xf numFmtId="0" fontId="22" fillId="3" borderId="20" xfId="0" applyFont="1" applyFill="1" applyBorder="1" applyAlignment="1">
      <alignment horizontal="center" vertical="center"/>
    </xf>
    <xf numFmtId="0" fontId="22" fillId="3" borderId="20" xfId="0" applyFont="1" applyFill="1" applyBorder="1" applyAlignment="1">
      <alignment horizontal="center"/>
    </xf>
    <xf numFmtId="0" fontId="0" fillId="0" borderId="0" xfId="0" applyAlignment="1">
      <alignment horizontal="center"/>
    </xf>
    <xf numFmtId="0" fontId="24" fillId="14" borderId="1" xfId="0" applyFont="1"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applyAlignment="1">
      <alignment horizontal="center"/>
    </xf>
    <xf numFmtId="0" fontId="19" fillId="12" borderId="1" xfId="0" applyFont="1" applyFill="1" applyBorder="1" applyAlignment="1">
      <alignment horizontal="center" wrapText="1"/>
    </xf>
    <xf numFmtId="4" fontId="0" fillId="0" borderId="0" xfId="0" applyNumberFormat="1"/>
    <xf numFmtId="165" fontId="11" fillId="0" borderId="1" xfId="0" applyNumberFormat="1" applyFont="1" applyBorder="1"/>
    <xf numFmtId="49" fontId="14" fillId="2" borderId="34" xfId="0" applyNumberFormat="1" applyFont="1" applyFill="1" applyBorder="1" applyAlignment="1">
      <alignment horizontal="center" vertical="center"/>
    </xf>
    <xf numFmtId="49" fontId="24" fillId="2" borderId="34" xfId="0" applyNumberFormat="1" applyFont="1" applyFill="1" applyBorder="1" applyAlignment="1">
      <alignment horizontal="center" vertical="center"/>
    </xf>
    <xf numFmtId="49" fontId="14" fillId="2" borderId="24" xfId="0" applyNumberFormat="1" applyFont="1" applyFill="1" applyBorder="1" applyAlignment="1">
      <alignment horizontal="center" vertical="center" wrapText="1" indent="1"/>
    </xf>
    <xf numFmtId="0" fontId="14" fillId="2" borderId="24" xfId="0" applyFont="1" applyFill="1" applyBorder="1" applyAlignment="1">
      <alignment horizontal="center" vertical="center"/>
    </xf>
    <xf numFmtId="0" fontId="22" fillId="4" borderId="24" xfId="0" applyFont="1" applyFill="1" applyBorder="1" applyAlignment="1">
      <alignment horizontal="center" vertical="top"/>
    </xf>
    <xf numFmtId="0" fontId="14" fillId="5" borderId="34" xfId="0" applyFont="1" applyFill="1" applyBorder="1"/>
    <xf numFmtId="0" fontId="14" fillId="5" borderId="24" xfId="0" applyFont="1" applyFill="1" applyBorder="1" applyAlignment="1">
      <alignment vertical="center" wrapText="1"/>
    </xf>
    <xf numFmtId="0" fontId="14" fillId="5" borderId="24" xfId="0" applyFont="1" applyFill="1" applyBorder="1" applyAlignment="1">
      <alignment horizontal="center" vertical="center"/>
    </xf>
    <xf numFmtId="0" fontId="22" fillId="4" borderId="22" xfId="0" applyFont="1" applyFill="1" applyBorder="1"/>
    <xf numFmtId="0" fontId="22" fillId="0" borderId="50" xfId="0" applyFont="1" applyBorder="1"/>
    <xf numFmtId="0" fontId="22" fillId="0" borderId="22" xfId="0" applyFont="1" applyBorder="1"/>
    <xf numFmtId="0" fontId="22" fillId="0" borderId="52" xfId="0" applyFont="1" applyBorder="1"/>
    <xf numFmtId="0" fontId="22" fillId="0" borderId="53" xfId="0" applyFont="1" applyBorder="1"/>
    <xf numFmtId="0" fontId="22" fillId="0" borderId="54" xfId="0" applyFont="1" applyBorder="1"/>
    <xf numFmtId="0" fontId="22" fillId="0" borderId="24" xfId="0" applyFont="1" applyBorder="1"/>
    <xf numFmtId="0" fontId="22" fillId="0" borderId="49" xfId="0" applyFont="1" applyBorder="1" applyAlignment="1"/>
    <xf numFmtId="0" fontId="22" fillId="0" borderId="22" xfId="0" applyFont="1" applyBorder="1" applyAlignment="1"/>
    <xf numFmtId="0" fontId="22" fillId="0" borderId="55" xfId="0" applyFont="1" applyBorder="1" applyAlignment="1"/>
    <xf numFmtId="0" fontId="0" fillId="0" borderId="34" xfId="0" applyBorder="1"/>
    <xf numFmtId="0" fontId="1" fillId="5" borderId="24" xfId="0" applyFont="1" applyFill="1" applyBorder="1" applyAlignment="1">
      <alignment horizontal="center" vertical="center"/>
    </xf>
    <xf numFmtId="0" fontId="18" fillId="4" borderId="36" xfId="0" applyFont="1" applyFill="1" applyBorder="1" applyAlignment="1">
      <alignment horizontal="center" vertical="center" wrapText="1"/>
    </xf>
    <xf numFmtId="0" fontId="0" fillId="0" borderId="0" xfId="0" applyFont="1" applyBorder="1" applyAlignment="1">
      <alignment horizontal="center" vertical="center" wrapText="1"/>
    </xf>
    <xf numFmtId="165" fontId="19" fillId="0" borderId="0" xfId="0" applyNumberFormat="1" applyFont="1" applyBorder="1" applyAlignment="1">
      <alignment horizontal="center" vertical="center"/>
    </xf>
    <xf numFmtId="165" fontId="19" fillId="0" borderId="38" xfId="0" applyNumberFormat="1" applyFont="1" applyBorder="1" applyAlignment="1">
      <alignment horizontal="center" vertical="center"/>
    </xf>
    <xf numFmtId="0" fontId="0" fillId="3" borderId="24" xfId="0" applyFill="1" applyBorder="1"/>
    <xf numFmtId="0" fontId="0" fillId="0" borderId="24" xfId="0" applyBorder="1"/>
    <xf numFmtId="165" fontId="19" fillId="0" borderId="36" xfId="0" applyNumberFormat="1" applyFont="1" applyBorder="1" applyAlignment="1">
      <alignment horizontal="center" vertical="center"/>
    </xf>
    <xf numFmtId="0" fontId="9" fillId="5" borderId="24" xfId="0" applyFont="1" applyFill="1" applyBorder="1" applyAlignment="1">
      <alignment horizontal="center" vertical="center"/>
    </xf>
    <xf numFmtId="0" fontId="17" fillId="0" borderId="24" xfId="0" applyFont="1" applyBorder="1" applyAlignment="1">
      <alignment horizontal="center"/>
    </xf>
    <xf numFmtId="0" fontId="17" fillId="0" borderId="24" xfId="0" applyFont="1" applyBorder="1"/>
    <xf numFmtId="0" fontId="17" fillId="0" borderId="0" xfId="0" applyFont="1" applyBorder="1" applyAlignment="1">
      <alignment horizontal="center" vertical="center"/>
    </xf>
    <xf numFmtId="0" fontId="14" fillId="5" borderId="60" xfId="0" applyFont="1" applyFill="1" applyBorder="1" applyAlignment="1">
      <alignment vertical="center"/>
    </xf>
    <xf numFmtId="0" fontId="22" fillId="0" borderId="24" xfId="0" applyFont="1" applyBorder="1" applyAlignment="1">
      <alignment horizontal="center"/>
    </xf>
    <xf numFmtId="0" fontId="22" fillId="0" borderId="0" xfId="0" applyFont="1" applyBorder="1" applyAlignment="1">
      <alignment horizontal="center" vertical="center"/>
    </xf>
    <xf numFmtId="0" fontId="22" fillId="0" borderId="46" xfId="0" applyFont="1" applyBorder="1"/>
    <xf numFmtId="0" fontId="14" fillId="5" borderId="24" xfId="0" applyFont="1" applyFill="1" applyBorder="1"/>
    <xf numFmtId="0" fontId="22" fillId="0" borderId="24" xfId="0" applyFont="1" applyBorder="1" applyAlignment="1">
      <alignment horizontal="center" vertical="center"/>
    </xf>
    <xf numFmtId="0" fontId="22" fillId="7" borderId="24" xfId="0" applyFont="1" applyFill="1" applyBorder="1"/>
    <xf numFmtId="0" fontId="0" fillId="0" borderId="63" xfId="0" applyBorder="1"/>
    <xf numFmtId="0" fontId="0" fillId="0" borderId="56" xfId="0" applyBorder="1"/>
    <xf numFmtId="0" fontId="8" fillId="8" borderId="42" xfId="0" applyFont="1" applyFill="1" applyBorder="1"/>
    <xf numFmtId="0" fontId="8" fillId="8" borderId="55"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42" xfId="0" applyFont="1" applyFill="1" applyBorder="1" applyAlignment="1">
      <alignment horizontal="center" vertical="center"/>
    </xf>
    <xf numFmtId="0" fontId="0" fillId="0" borderId="22" xfId="0" applyBorder="1"/>
    <xf numFmtId="0" fontId="22" fillId="0" borderId="0" xfId="0" applyFont="1" applyBorder="1" applyAlignment="1">
      <alignment horizontal="center" vertical="center" wrapText="1"/>
    </xf>
    <xf numFmtId="0" fontId="18" fillId="2" borderId="36"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51" xfId="0" applyFont="1" applyFill="1" applyBorder="1" applyAlignment="1">
      <alignment horizontal="center" vertical="center" wrapText="1"/>
    </xf>
    <xf numFmtId="165" fontId="19" fillId="0" borderId="36" xfId="2" applyNumberFormat="1" applyFont="1" applyBorder="1" applyAlignment="1">
      <alignment horizontal="center" vertical="center"/>
    </xf>
    <xf numFmtId="0" fontId="22" fillId="0" borderId="20" xfId="0" applyFont="1" applyFill="1" applyBorder="1" applyAlignment="1">
      <alignment horizontal="center"/>
    </xf>
    <xf numFmtId="0" fontId="14" fillId="5" borderId="40" xfId="0" applyFont="1" applyFill="1" applyBorder="1" applyAlignment="1">
      <alignment horizontal="center" vertical="center"/>
    </xf>
    <xf numFmtId="165" fontId="18" fillId="4" borderId="51" xfId="0" applyNumberFormat="1" applyFont="1" applyFill="1" applyBorder="1" applyAlignment="1">
      <alignment horizontal="center" vertical="center" wrapText="1"/>
    </xf>
    <xf numFmtId="165" fontId="18" fillId="4" borderId="58" xfId="0" applyNumberFormat="1" applyFont="1" applyFill="1" applyBorder="1" applyAlignment="1">
      <alignment horizontal="center" vertical="center" wrapText="1"/>
    </xf>
    <xf numFmtId="165" fontId="19" fillId="0" borderId="37" xfId="0" applyNumberFormat="1" applyFont="1" applyBorder="1" applyAlignment="1">
      <alignment horizontal="center" vertical="center"/>
    </xf>
    <xf numFmtId="0" fontId="18" fillId="5" borderId="37" xfId="0" applyFont="1" applyFill="1" applyBorder="1" applyAlignment="1">
      <alignment horizontal="center" vertical="center" wrapText="1"/>
    </xf>
    <xf numFmtId="165" fontId="18" fillId="0" borderId="36" xfId="0" applyNumberFormat="1" applyFont="1" applyBorder="1" applyAlignment="1">
      <alignment horizontal="center" vertical="center" wrapText="1"/>
    </xf>
    <xf numFmtId="0" fontId="19" fillId="0" borderId="57" xfId="0" applyFont="1" applyBorder="1" applyAlignment="1">
      <alignment horizontal="center" vertical="center"/>
    </xf>
    <xf numFmtId="0" fontId="19" fillId="0" borderId="26" xfId="0" applyFont="1" applyBorder="1" applyAlignment="1">
      <alignment horizontal="center" vertical="center"/>
    </xf>
    <xf numFmtId="0" fontId="18" fillId="5" borderId="10"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0" xfId="0" applyFont="1" applyFill="1" applyBorder="1" applyAlignment="1">
      <alignment horizontal="center" vertical="center"/>
    </xf>
    <xf numFmtId="0" fontId="19" fillId="0" borderId="56" xfId="0" applyFont="1" applyBorder="1" applyAlignment="1">
      <alignment horizontal="center" vertical="center"/>
    </xf>
    <xf numFmtId="165" fontId="19" fillId="0" borderId="46" xfId="0" applyNumberFormat="1" applyFont="1" applyBorder="1" applyAlignment="1">
      <alignment horizontal="center" vertical="center"/>
    </xf>
    <xf numFmtId="165" fontId="18" fillId="0" borderId="47" xfId="0" applyNumberFormat="1" applyFont="1" applyBorder="1" applyAlignment="1">
      <alignment horizontal="center" vertical="center"/>
    </xf>
    <xf numFmtId="0" fontId="19" fillId="0" borderId="0" xfId="0" applyFont="1" applyAlignment="1">
      <alignment horizontal="center" vertical="center"/>
    </xf>
    <xf numFmtId="0" fontId="18" fillId="5" borderId="18" xfId="0" applyFont="1" applyFill="1" applyBorder="1" applyAlignment="1">
      <alignment horizontal="center" vertical="center"/>
    </xf>
    <xf numFmtId="0" fontId="18" fillId="5" borderId="39" xfId="0" applyFont="1" applyFill="1" applyBorder="1" applyAlignment="1">
      <alignment horizontal="center" vertical="center"/>
    </xf>
    <xf numFmtId="165" fontId="19" fillId="5" borderId="1" xfId="0" applyNumberFormat="1" applyFont="1" applyFill="1" applyBorder="1" applyAlignment="1">
      <alignment horizontal="center" vertical="center"/>
    </xf>
    <xf numFmtId="165" fontId="19" fillId="4" borderId="37" xfId="0" applyNumberFormat="1" applyFont="1" applyFill="1" applyBorder="1" applyAlignment="1">
      <alignment horizontal="center" vertical="center"/>
    </xf>
    <xf numFmtId="0" fontId="19" fillId="0" borderId="56" xfId="0" applyFont="1" applyBorder="1" applyAlignment="1">
      <alignment horizontal="center"/>
    </xf>
    <xf numFmtId="0" fontId="19" fillId="0" borderId="0" xfId="0" applyFont="1" applyAlignment="1">
      <alignment horizontal="center"/>
    </xf>
    <xf numFmtId="0" fontId="18" fillId="4" borderId="36" xfId="0" applyFont="1" applyFill="1" applyBorder="1" applyAlignment="1">
      <alignment horizontal="center" wrapText="1"/>
    </xf>
    <xf numFmtId="0" fontId="18" fillId="4" borderId="1" xfId="0" applyFont="1" applyFill="1" applyBorder="1" applyAlignment="1">
      <alignment horizontal="center" wrapText="1"/>
    </xf>
    <xf numFmtId="165" fontId="19" fillId="0" borderId="1" xfId="0" applyNumberFormat="1" applyFont="1" applyBorder="1" applyAlignment="1">
      <alignment horizontal="center"/>
    </xf>
    <xf numFmtId="165" fontId="19" fillId="0" borderId="36" xfId="0" applyNumberFormat="1" applyFont="1" applyBorder="1" applyAlignment="1">
      <alignment horizontal="center"/>
    </xf>
    <xf numFmtId="0" fontId="19" fillId="0" borderId="34" xfId="0" applyFont="1" applyBorder="1" applyAlignment="1">
      <alignment horizontal="center" vertical="center"/>
    </xf>
    <xf numFmtId="165" fontId="18" fillId="0" borderId="46" xfId="0" applyNumberFormat="1" applyFont="1" applyBorder="1" applyAlignment="1">
      <alignment horizontal="center" vertical="center"/>
    </xf>
    <xf numFmtId="0" fontId="18" fillId="4" borderId="0" xfId="0" applyFont="1" applyFill="1" applyBorder="1" applyAlignment="1">
      <alignment horizontal="center" vertical="center" wrapText="1"/>
    </xf>
    <xf numFmtId="43" fontId="19" fillId="0" borderId="36" xfId="1" applyFont="1" applyBorder="1" applyAlignment="1">
      <alignment horizontal="center" vertical="center"/>
    </xf>
    <xf numFmtId="165" fontId="19" fillId="0" borderId="10" xfId="1" applyNumberFormat="1" applyFont="1" applyBorder="1" applyAlignment="1">
      <alignment horizontal="center" vertical="center"/>
    </xf>
    <xf numFmtId="165" fontId="19" fillId="0" borderId="36" xfId="1" applyNumberFormat="1" applyFont="1" applyBorder="1" applyAlignment="1">
      <alignment horizontal="center" vertical="center"/>
    </xf>
    <xf numFmtId="0" fontId="19" fillId="0" borderId="0" xfId="0" applyFont="1" applyBorder="1" applyAlignment="1">
      <alignment horizontal="center"/>
    </xf>
    <xf numFmtId="0" fontId="18" fillId="5" borderId="34" xfId="0" applyFont="1" applyFill="1" applyBorder="1" applyAlignment="1">
      <alignment horizontal="center" vertical="center"/>
    </xf>
    <xf numFmtId="0" fontId="19" fillId="5" borderId="34" xfId="0" applyFont="1" applyFill="1" applyBorder="1" applyAlignment="1">
      <alignment horizontal="center" vertical="center"/>
    </xf>
    <xf numFmtId="0" fontId="19" fillId="5" borderId="35" xfId="0" applyFont="1" applyFill="1" applyBorder="1" applyAlignment="1">
      <alignment horizontal="center" vertical="center"/>
    </xf>
    <xf numFmtId="0" fontId="19" fillId="5" borderId="36" xfId="0" applyFont="1" applyFill="1" applyBorder="1" applyAlignment="1">
      <alignment horizontal="center" vertical="center"/>
    </xf>
    <xf numFmtId="165" fontId="19" fillId="0" borderId="10" xfId="0" applyNumberFormat="1" applyFont="1" applyBorder="1" applyAlignment="1">
      <alignment horizontal="center" vertical="center"/>
    </xf>
    <xf numFmtId="0" fontId="19" fillId="0" borderId="0" xfId="0" applyFont="1" applyBorder="1" applyAlignment="1">
      <alignment horizontal="center" vertical="center"/>
    </xf>
    <xf numFmtId="0" fontId="20" fillId="2" borderId="35"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6" xfId="0" applyFont="1" applyFill="1" applyBorder="1" applyAlignment="1">
      <alignment horizontal="center" vertical="center"/>
    </xf>
    <xf numFmtId="0" fontId="21" fillId="0" borderId="46" xfId="0" applyFont="1" applyBorder="1" applyAlignment="1">
      <alignment horizontal="center" vertical="center"/>
    </xf>
    <xf numFmtId="43" fontId="21" fillId="0" borderId="46" xfId="0" applyNumberFormat="1" applyFont="1" applyBorder="1" applyAlignment="1">
      <alignment horizontal="center" vertical="center"/>
    </xf>
    <xf numFmtId="7" fontId="21" fillId="0" borderId="47"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18" fillId="7" borderId="1" xfId="0" applyFont="1" applyFill="1" applyBorder="1" applyAlignment="1">
      <alignment horizontal="center" vertical="center" wrapText="1"/>
    </xf>
    <xf numFmtId="0" fontId="18" fillId="7" borderId="36" xfId="0" applyFont="1" applyFill="1" applyBorder="1" applyAlignment="1">
      <alignment horizontal="center" vertical="center" wrapText="1"/>
    </xf>
    <xf numFmtId="165" fontId="19" fillId="0" borderId="20" xfId="0" applyNumberFormat="1" applyFont="1" applyBorder="1" applyAlignment="1">
      <alignment horizontal="center" vertical="center"/>
    </xf>
    <xf numFmtId="0" fontId="18" fillId="5" borderId="60" xfId="0" applyFont="1" applyFill="1" applyBorder="1" applyAlignment="1">
      <alignment horizontal="center" vertical="center"/>
    </xf>
    <xf numFmtId="0" fontId="18" fillId="5" borderId="35" xfId="0" applyFont="1" applyFill="1" applyBorder="1" applyAlignment="1">
      <alignment horizontal="center" vertical="center"/>
    </xf>
    <xf numFmtId="0" fontId="18" fillId="7" borderId="0"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0" borderId="46" xfId="0" applyFont="1" applyBorder="1" applyAlignment="1">
      <alignment horizontal="center" vertical="center"/>
    </xf>
    <xf numFmtId="165" fontId="19" fillId="13" borderId="1" xfId="0" applyNumberFormat="1" applyFont="1" applyFill="1" applyBorder="1" applyAlignment="1">
      <alignment horizontal="center" vertical="center"/>
    </xf>
    <xf numFmtId="0" fontId="18" fillId="7" borderId="1" xfId="0" applyFont="1" applyFill="1" applyBorder="1" applyAlignment="1">
      <alignment horizontal="center" vertical="center"/>
    </xf>
    <xf numFmtId="0" fontId="19" fillId="0" borderId="64" xfId="0" applyFont="1" applyBorder="1" applyAlignment="1">
      <alignment horizontal="center"/>
    </xf>
    <xf numFmtId="0" fontId="19" fillId="0" borderId="64" xfId="0" applyFont="1" applyBorder="1" applyAlignment="1">
      <alignment horizontal="center" vertical="center"/>
    </xf>
    <xf numFmtId="0" fontId="19" fillId="0" borderId="58" xfId="0" applyFont="1" applyBorder="1" applyAlignment="1">
      <alignment horizontal="center"/>
    </xf>
    <xf numFmtId="0" fontId="19" fillId="8" borderId="34" xfId="0" applyFont="1" applyFill="1" applyBorder="1" applyAlignment="1">
      <alignment horizontal="center"/>
    </xf>
    <xf numFmtId="0" fontId="19" fillId="8" borderId="35" xfId="0" applyFont="1" applyFill="1" applyBorder="1" applyAlignment="1">
      <alignment horizontal="center"/>
    </xf>
    <xf numFmtId="0" fontId="18" fillId="8" borderId="4" xfId="0" applyFont="1" applyFill="1" applyBorder="1" applyAlignment="1">
      <alignment horizontal="center" wrapText="1"/>
    </xf>
    <xf numFmtId="0" fontId="18" fillId="8" borderId="37" xfId="0" applyFont="1" applyFill="1" applyBorder="1" applyAlignment="1">
      <alignment horizontal="center" wrapText="1"/>
    </xf>
    <xf numFmtId="0" fontId="18" fillId="9" borderId="3" xfId="0" applyFont="1" applyFill="1" applyBorder="1" applyAlignment="1">
      <alignment horizontal="center" wrapText="1"/>
    </xf>
    <xf numFmtId="0" fontId="18" fillId="9" borderId="38" xfId="0" applyFont="1" applyFill="1" applyBorder="1" applyAlignment="1">
      <alignment horizontal="center" wrapText="1"/>
    </xf>
    <xf numFmtId="165" fontId="19" fillId="0" borderId="25" xfId="0" applyNumberFormat="1" applyFont="1" applyBorder="1" applyAlignment="1">
      <alignment horizontal="center"/>
    </xf>
    <xf numFmtId="165" fontId="19" fillId="0" borderId="25" xfId="0" applyNumberFormat="1" applyFont="1" applyBorder="1" applyAlignment="1">
      <alignment horizontal="center" wrapText="1"/>
    </xf>
    <xf numFmtId="0" fontId="18" fillId="9" borderId="21" xfId="0" applyFont="1" applyFill="1" applyBorder="1" applyAlignment="1">
      <alignment horizontal="center" wrapText="1"/>
    </xf>
    <xf numFmtId="0" fontId="18" fillId="9" borderId="39" xfId="0" applyFont="1" applyFill="1" applyBorder="1" applyAlignment="1">
      <alignment horizontal="center" wrapText="1"/>
    </xf>
    <xf numFmtId="165" fontId="19" fillId="0" borderId="21" xfId="0" applyNumberFormat="1" applyFont="1" applyBorder="1" applyAlignment="1">
      <alignment horizontal="center"/>
    </xf>
    <xf numFmtId="165" fontId="19" fillId="0" borderId="61" xfId="0" applyNumberFormat="1" applyFont="1" applyBorder="1" applyAlignment="1">
      <alignment horizontal="center"/>
    </xf>
    <xf numFmtId="0" fontId="18" fillId="9" borderId="36" xfId="0" applyFont="1" applyFill="1" applyBorder="1" applyAlignment="1">
      <alignment horizontal="center" wrapText="1"/>
    </xf>
    <xf numFmtId="165" fontId="26" fillId="0" borderId="1" xfId="0" applyNumberFormat="1" applyFont="1" applyBorder="1" applyAlignment="1">
      <alignment horizontal="center"/>
    </xf>
    <xf numFmtId="165" fontId="26" fillId="0" borderId="36" xfId="0" applyNumberFormat="1" applyFont="1" applyBorder="1" applyAlignment="1">
      <alignment horizontal="center"/>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0" borderId="0" xfId="0" applyFont="1" applyBorder="1" applyAlignment="1">
      <alignment horizontal="center" wrapText="1"/>
    </xf>
    <xf numFmtId="0" fontId="18" fillId="0" borderId="58" xfId="0" applyFont="1" applyBorder="1" applyAlignment="1">
      <alignment horizontal="center" wrapText="1"/>
    </xf>
    <xf numFmtId="0" fontId="18" fillId="4" borderId="2" xfId="0" applyFont="1" applyFill="1" applyBorder="1" applyAlignment="1">
      <alignment horizontal="center" vertical="center" wrapText="1"/>
    </xf>
    <xf numFmtId="0" fontId="18" fillId="4" borderId="6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18" fillId="4" borderId="3" xfId="0" applyFont="1" applyFill="1" applyBorder="1" applyAlignment="1">
      <alignment horizontal="center" vertical="center" wrapText="1"/>
    </xf>
    <xf numFmtId="49" fontId="23" fillId="2" borderId="33" xfId="0" applyNumberFormat="1" applyFont="1" applyFill="1" applyBorder="1" applyAlignment="1">
      <alignment horizontal="center" vertical="center"/>
    </xf>
    <xf numFmtId="0" fontId="23" fillId="5" borderId="59" xfId="0" applyFont="1" applyFill="1" applyBorder="1" applyAlignment="1">
      <alignment vertical="center"/>
    </xf>
    <xf numFmtId="0" fontId="14" fillId="5" borderId="1" xfId="0" applyFont="1" applyFill="1" applyBorder="1" applyAlignment="1">
      <alignment horizontal="center" vertical="center"/>
    </xf>
    <xf numFmtId="0" fontId="0" fillId="12" borderId="1" xfId="0" applyFill="1" applyBorder="1" applyAlignment="1">
      <alignment horizontal="center"/>
    </xf>
    <xf numFmtId="0" fontId="14" fillId="2" borderId="1" xfId="0" applyFont="1" applyFill="1" applyBorder="1" applyAlignment="1">
      <alignment horizontal="center" vertical="center" wrapText="1"/>
    </xf>
    <xf numFmtId="0" fontId="22" fillId="0" borderId="1" xfId="0" applyFont="1" applyBorder="1" applyAlignment="1">
      <alignment horizontal="center" vertic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14" fillId="0" borderId="5" xfId="0"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4" xfId="0" applyFont="1" applyBorder="1" applyAlignment="1">
      <alignment horizontal="center" vertical="center"/>
    </xf>
    <xf numFmtId="0" fontId="22" fillId="0" borderId="1" xfId="0" applyFont="1" applyBorder="1" applyAlignment="1">
      <alignment horizontal="center" vertical="top"/>
    </xf>
    <xf numFmtId="0" fontId="22" fillId="0" borderId="2" xfId="0" applyFont="1" applyBorder="1" applyAlignment="1">
      <alignment horizontal="center" vertical="top"/>
    </xf>
    <xf numFmtId="0" fontId="22" fillId="0" borderId="3" xfId="0" applyFont="1" applyBorder="1" applyAlignment="1">
      <alignment horizontal="center" vertical="top"/>
    </xf>
    <xf numFmtId="0" fontId="22" fillId="0" borderId="8"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14" fillId="2" borderId="1" xfId="0" applyFont="1" applyFill="1" applyBorder="1" applyAlignment="1">
      <alignment horizontal="center" vertical="center"/>
    </xf>
    <xf numFmtId="0" fontId="25" fillId="0" borderId="1" xfId="0" applyFont="1" applyBorder="1" applyAlignment="1">
      <alignment vertical="center" wrapText="1"/>
    </xf>
    <xf numFmtId="0" fontId="22" fillId="0" borderId="1" xfId="0" applyFont="1" applyBorder="1" applyAlignment="1">
      <alignment horizontal="left" vertical="center"/>
    </xf>
    <xf numFmtId="0" fontId="14" fillId="0" borderId="1" xfId="0" applyFont="1" applyBorder="1" applyAlignment="1">
      <alignment horizontal="center" vertical="center"/>
    </xf>
    <xf numFmtId="0" fontId="25" fillId="0" borderId="1" xfId="0" applyFont="1" applyBorder="1" applyAlignment="1">
      <alignment horizontal="left" vertical="center" wrapText="1"/>
    </xf>
    <xf numFmtId="165" fontId="19" fillId="0" borderId="1" xfId="1" applyNumberFormat="1" applyFont="1" applyBorder="1" applyAlignment="1">
      <alignment horizontal="center" vertical="center"/>
    </xf>
    <xf numFmtId="165" fontId="19" fillId="0" borderId="36" xfId="1" applyNumberFormat="1" applyFont="1" applyBorder="1" applyAlignment="1">
      <alignment horizontal="center" vertical="center"/>
    </xf>
    <xf numFmtId="0" fontId="19" fillId="11" borderId="1" xfId="0" applyFont="1" applyFill="1" applyBorder="1" applyAlignment="1">
      <alignment horizontal="center" vertical="center"/>
    </xf>
    <xf numFmtId="0" fontId="19" fillId="11" borderId="36" xfId="0" applyFont="1" applyFill="1" applyBorder="1" applyAlignment="1">
      <alignment horizontal="center" vertical="center"/>
    </xf>
    <xf numFmtId="165" fontId="19" fillId="0" borderId="37" xfId="1" applyNumberFormat="1" applyFont="1" applyBorder="1" applyAlignment="1">
      <alignment horizontal="center" vertical="center"/>
    </xf>
    <xf numFmtId="165" fontId="19" fillId="0" borderId="38" xfId="1" applyNumberFormat="1" applyFont="1" applyBorder="1" applyAlignment="1">
      <alignment horizontal="center" vertical="center"/>
    </xf>
    <xf numFmtId="165" fontId="19" fillId="0" borderId="39" xfId="1" applyNumberFormat="1" applyFont="1" applyBorder="1" applyAlignment="1">
      <alignment horizontal="center" vertical="center"/>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14" fillId="6" borderId="2" xfId="0" applyFont="1" applyFill="1" applyBorder="1" applyAlignment="1">
      <alignment horizontal="center" vertical="center"/>
    </xf>
    <xf numFmtId="0" fontId="25" fillId="0" borderId="3" xfId="0" applyFont="1" applyBorder="1" applyAlignment="1">
      <alignment horizontal="center" wrapText="1"/>
    </xf>
    <xf numFmtId="0" fontId="14" fillId="0" borderId="43" xfId="0" applyFont="1" applyBorder="1" applyAlignment="1">
      <alignment horizontal="center"/>
    </xf>
    <xf numFmtId="0" fontId="14" fillId="0" borderId="44" xfId="0" applyFont="1" applyBorder="1" applyAlignment="1">
      <alignment horizontal="center"/>
    </xf>
    <xf numFmtId="0" fontId="14" fillId="0" borderId="45" xfId="0" applyFont="1" applyBorder="1" applyAlignment="1">
      <alignment horizontal="center"/>
    </xf>
    <xf numFmtId="0" fontId="25"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2" fillId="0" borderId="20"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2" xfId="0" applyFont="1" applyFill="1" applyBorder="1" applyAlignment="1">
      <alignment horizontal="center" vertical="center"/>
    </xf>
    <xf numFmtId="0" fontId="22" fillId="0" borderId="1" xfId="0" applyFont="1" applyBorder="1" applyAlignment="1">
      <alignment horizontal="center"/>
    </xf>
    <xf numFmtId="0" fontId="14" fillId="0" borderId="1" xfId="0" applyFont="1" applyBorder="1" applyAlignment="1">
      <alignment horizontal="center" vertical="center" wrapText="1"/>
    </xf>
    <xf numFmtId="0" fontId="23" fillId="5" borderId="33" xfId="0" applyFont="1" applyFill="1" applyBorder="1" applyAlignment="1">
      <alignment horizontal="center" vertical="center"/>
    </xf>
    <xf numFmtId="0" fontId="23" fillId="5" borderId="34" xfId="0" applyFont="1" applyFill="1" applyBorder="1" applyAlignment="1">
      <alignment horizontal="center" vertical="center"/>
    </xf>
    <xf numFmtId="0" fontId="14" fillId="5" borderId="1"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26" xfId="0" applyFont="1" applyBorder="1" applyAlignment="1">
      <alignment horizontal="center" vertical="center"/>
    </xf>
    <xf numFmtId="0" fontId="22" fillId="0" borderId="58" xfId="0" applyFont="1" applyBorder="1" applyAlignment="1">
      <alignment horizontal="center" vertical="center"/>
    </xf>
    <xf numFmtId="0" fontId="22" fillId="0" borderId="64" xfId="0" applyFont="1" applyBorder="1" applyAlignment="1">
      <alignment horizontal="center" vertical="center"/>
    </xf>
    <xf numFmtId="0" fontId="14" fillId="5" borderId="48"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22" fillId="0" borderId="29" xfId="0" applyFont="1" applyBorder="1" applyAlignment="1">
      <alignment horizontal="center" vertical="center"/>
    </xf>
    <xf numFmtId="0" fontId="22" fillId="0" borderId="23" xfId="0" applyFont="1" applyBorder="1" applyAlignment="1">
      <alignment horizontal="center" vertical="center"/>
    </xf>
    <xf numFmtId="0" fontId="22" fillId="0" borderId="32" xfId="0" applyFont="1" applyBorder="1" applyAlignment="1">
      <alignment horizontal="center" vertical="center"/>
    </xf>
    <xf numFmtId="43" fontId="19" fillId="0" borderId="1" xfId="1" applyFont="1" applyBorder="1" applyAlignment="1">
      <alignment horizontal="center" vertical="center"/>
    </xf>
    <xf numFmtId="43" fontId="19" fillId="0" borderId="36" xfId="1" applyFont="1" applyBorder="1" applyAlignment="1">
      <alignment horizontal="center" vertical="center"/>
    </xf>
    <xf numFmtId="43" fontId="19" fillId="0" borderId="37" xfId="1" applyFont="1" applyBorder="1" applyAlignment="1">
      <alignment horizontal="center" vertical="center"/>
    </xf>
    <xf numFmtId="0" fontId="0" fillId="0" borderId="0" xfId="0" applyFont="1" applyBorder="1"/>
    <xf numFmtId="0" fontId="3" fillId="0" borderId="3" xfId="0" applyFont="1" applyBorder="1" applyAlignment="1">
      <alignment horizontal="center" vertical="center"/>
    </xf>
    <xf numFmtId="0" fontId="0" fillId="0" borderId="0" xfId="0" applyFont="1" applyBorder="1" applyAlignment="1">
      <alignment wrapText="1"/>
    </xf>
    <xf numFmtId="0" fontId="3" fillId="0" borderId="1" xfId="0" applyFont="1" applyBorder="1" applyAlignment="1">
      <alignment horizontal="center"/>
    </xf>
    <xf numFmtId="0" fontId="1" fillId="5" borderId="1" xfId="0" applyFont="1" applyFill="1" applyBorder="1" applyAlignment="1">
      <alignment horizontal="center" vertical="center"/>
    </xf>
    <xf numFmtId="0" fontId="3" fillId="0" borderId="2" xfId="0" applyFont="1" applyBorder="1" applyAlignment="1">
      <alignment horizontal="center"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0" xfId="0" applyFont="1" applyBorder="1" applyAlignment="1">
      <alignment horizontal="right" wrapText="1"/>
    </xf>
    <xf numFmtId="0" fontId="2" fillId="4" borderId="2" xfId="0" applyFont="1" applyFill="1" applyBorder="1" applyAlignment="1">
      <alignment horizontal="center" vertical="center"/>
    </xf>
    <xf numFmtId="0" fontId="3" fillId="0" borderId="8" xfId="0" applyFont="1" applyBorder="1" applyAlignment="1">
      <alignment horizontal="center" vertical="center" wrapText="1"/>
    </xf>
    <xf numFmtId="165" fontId="19" fillId="0" borderId="1" xfId="0" applyNumberFormat="1"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3" fillId="5" borderId="33" xfId="0" applyFont="1" applyFill="1" applyBorder="1" applyAlignment="1">
      <alignment horizontal="center" vertical="center"/>
    </xf>
    <xf numFmtId="0" fontId="13" fillId="5" borderId="34" xfId="0" applyFont="1" applyFill="1" applyBorder="1" applyAlignment="1">
      <alignment horizontal="center" vertical="center"/>
    </xf>
    <xf numFmtId="0" fontId="4" fillId="5" borderId="4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6" fillId="5" borderId="17" xfId="0" applyFont="1" applyFill="1" applyBorder="1" applyAlignment="1">
      <alignment horizontal="center" vertical="center"/>
    </xf>
    <xf numFmtId="165" fontId="19" fillId="0" borderId="38" xfId="0" applyNumberFormat="1" applyFont="1" applyBorder="1" applyAlignment="1">
      <alignment horizontal="center" vertical="center"/>
    </xf>
    <xf numFmtId="165" fontId="19" fillId="0" borderId="36" xfId="0" applyNumberFormat="1" applyFont="1" applyBorder="1" applyAlignment="1">
      <alignment horizontal="center" vertical="center"/>
    </xf>
    <xf numFmtId="165" fontId="19" fillId="0" borderId="2" xfId="0" applyNumberFormat="1" applyFont="1" applyBorder="1" applyAlignment="1">
      <alignment horizontal="center" vertical="center"/>
    </xf>
    <xf numFmtId="165" fontId="19" fillId="0" borderId="3" xfId="0" applyNumberFormat="1" applyFont="1" applyBorder="1" applyAlignment="1">
      <alignment horizontal="center" vertical="center"/>
    </xf>
    <xf numFmtId="165" fontId="19" fillId="0" borderId="8" xfId="0" applyNumberFormat="1" applyFont="1" applyBorder="1" applyAlignment="1">
      <alignment horizontal="center" vertical="center"/>
    </xf>
    <xf numFmtId="165" fontId="19" fillId="0" borderId="37" xfId="0" applyNumberFormat="1" applyFont="1" applyBorder="1" applyAlignment="1">
      <alignment horizontal="center" vertical="center"/>
    </xf>
    <xf numFmtId="165" fontId="19" fillId="0" borderId="39" xfId="0"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43" xfId="0" applyFont="1" applyBorder="1" applyAlignment="1">
      <alignment horizontal="center"/>
    </xf>
    <xf numFmtId="0" fontId="9" fillId="0" borderId="44" xfId="0" applyFont="1" applyBorder="1" applyAlignment="1">
      <alignment horizontal="center"/>
    </xf>
    <xf numFmtId="0" fontId="9" fillId="5" borderId="1" xfId="0" applyFont="1" applyFill="1" applyBorder="1" applyAlignment="1">
      <alignment horizontal="center" vertical="center"/>
    </xf>
    <xf numFmtId="0" fontId="7" fillId="0" borderId="1"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1" xfId="0" applyFont="1" applyBorder="1" applyAlignment="1">
      <alignment horizontal="left" vertical="center" wrapText="1"/>
    </xf>
    <xf numFmtId="0" fontId="9"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9" fillId="0" borderId="1" xfId="0" applyFont="1" applyBorder="1" applyAlignment="1">
      <alignment horizontal="center" vertical="center"/>
    </xf>
    <xf numFmtId="0" fontId="15" fillId="5" borderId="33" xfId="0" applyFont="1" applyFill="1" applyBorder="1" applyAlignment="1">
      <alignment horizontal="center" vertical="center"/>
    </xf>
    <xf numFmtId="0" fontId="15" fillId="5" borderId="34" xfId="0" applyFont="1" applyFill="1" applyBorder="1" applyAlignment="1">
      <alignment horizontal="center" vertical="center"/>
    </xf>
    <xf numFmtId="0" fontId="9" fillId="5" borderId="1" xfId="0" applyFont="1" applyFill="1" applyBorder="1" applyAlignment="1">
      <alignment horizontal="center"/>
    </xf>
    <xf numFmtId="0" fontId="9" fillId="5" borderId="4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19" fillId="11" borderId="16"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27" xfId="0" applyFont="1" applyFill="1" applyBorder="1" applyAlignment="1">
      <alignment horizontal="center" vertical="center"/>
    </xf>
    <xf numFmtId="0" fontId="19" fillId="11" borderId="18" xfId="0" applyFont="1" applyFill="1" applyBorder="1" applyAlignment="1">
      <alignment horizontal="center" vertical="center"/>
    </xf>
    <xf numFmtId="0" fontId="19" fillId="11" borderId="19" xfId="0" applyFont="1" applyFill="1" applyBorder="1" applyAlignment="1">
      <alignment horizontal="center" vertical="center"/>
    </xf>
    <xf numFmtId="0" fontId="19" fillId="11" borderId="61" xfId="0" applyFont="1" applyFill="1" applyBorder="1" applyAlignment="1">
      <alignment horizontal="center" vertical="center"/>
    </xf>
    <xf numFmtId="0" fontId="14" fillId="5" borderId="49"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55"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25" fillId="0" borderId="1" xfId="0" applyFont="1" applyBorder="1" applyAlignment="1">
      <alignment wrapText="1"/>
    </xf>
    <xf numFmtId="0" fontId="8" fillId="0" borderId="1" xfId="0" applyFont="1" applyBorder="1" applyAlignment="1">
      <alignment horizontal="center" wrapText="1"/>
    </xf>
    <xf numFmtId="0" fontId="25" fillId="0" borderId="1" xfId="0" applyFont="1" applyBorder="1" applyAlignment="1">
      <alignment horizontal="center" vertical="center"/>
    </xf>
    <xf numFmtId="0" fontId="25" fillId="0" borderId="1" xfId="0" applyFont="1" applyBorder="1" applyAlignment="1">
      <alignment horizontal="justify" vertical="center" wrapText="1"/>
    </xf>
    <xf numFmtId="0" fontId="14" fillId="0" borderId="62" xfId="0" applyFont="1" applyBorder="1" applyAlignment="1">
      <alignment horizontal="center" vertical="center"/>
    </xf>
    <xf numFmtId="0" fontId="14" fillId="0" borderId="46" xfId="0" applyFont="1" applyBorder="1" applyAlignment="1">
      <alignment horizontal="center" vertical="center"/>
    </xf>
    <xf numFmtId="0" fontId="14" fillId="5" borderId="2" xfId="0" applyFont="1" applyFill="1" applyBorder="1" applyAlignment="1">
      <alignment horizontal="center" vertical="center"/>
    </xf>
    <xf numFmtId="0" fontId="25" fillId="0" borderId="1" xfId="0" applyFont="1" applyBorder="1" applyAlignment="1">
      <alignment horizontal="center" wrapText="1"/>
    </xf>
    <xf numFmtId="0" fontId="22" fillId="0" borderId="10" xfId="0" applyFont="1" applyBorder="1" applyAlignment="1">
      <alignment horizontal="center" vertical="center" wrapText="1"/>
    </xf>
    <xf numFmtId="0" fontId="8" fillId="0" borderId="1" xfId="0" applyFont="1" applyBorder="1" applyAlignment="1">
      <alignment horizontal="center" vertical="center"/>
    </xf>
    <xf numFmtId="165" fontId="19" fillId="3" borderId="2" xfId="0" applyNumberFormat="1" applyFont="1" applyFill="1" applyBorder="1" applyAlignment="1">
      <alignment horizontal="center" vertical="center"/>
    </xf>
    <xf numFmtId="165" fontId="19" fillId="3" borderId="3" xfId="0" applyNumberFormat="1" applyFont="1" applyFill="1" applyBorder="1" applyAlignment="1">
      <alignment horizontal="center" vertical="center"/>
    </xf>
    <xf numFmtId="165" fontId="19" fillId="3" borderId="8" xfId="0" applyNumberFormat="1" applyFont="1" applyFill="1" applyBorder="1" applyAlignment="1">
      <alignment horizontal="center" vertical="center"/>
    </xf>
    <xf numFmtId="0" fontId="22" fillId="3" borderId="1" xfId="0" applyFont="1" applyFill="1" applyBorder="1" applyAlignment="1">
      <alignment horizontal="center"/>
    </xf>
    <xf numFmtId="0" fontId="14" fillId="0" borderId="48" xfId="0" applyFont="1" applyBorder="1" applyAlignment="1">
      <alignment horizontal="center" vertical="center"/>
    </xf>
    <xf numFmtId="0" fontId="14" fillId="0" borderId="12" xfId="0" applyFont="1" applyBorder="1" applyAlignment="1">
      <alignment horizontal="center" vertical="center"/>
    </xf>
    <xf numFmtId="0" fontId="14" fillId="7" borderId="1" xfId="0" applyFont="1" applyFill="1" applyBorder="1" applyAlignment="1">
      <alignment vertical="center"/>
    </xf>
    <xf numFmtId="0" fontId="14" fillId="7" borderId="1" xfId="0" applyFont="1" applyFill="1" applyBorder="1" applyAlignment="1">
      <alignment horizontal="center" vertical="center"/>
    </xf>
    <xf numFmtId="0" fontId="14" fillId="7" borderId="2" xfId="0" applyFont="1" applyFill="1" applyBorder="1" applyAlignment="1">
      <alignment horizontal="center" vertical="center"/>
    </xf>
    <xf numFmtId="0" fontId="8" fillId="0" borderId="1" xfId="0" applyFont="1" applyBorder="1" applyAlignment="1">
      <alignment horizontal="center" vertical="center" wrapText="1"/>
    </xf>
    <xf numFmtId="0" fontId="19" fillId="11" borderId="16" xfId="0" applyFont="1" applyFill="1" applyBorder="1" applyAlignment="1">
      <alignment horizontal="center"/>
    </xf>
    <xf numFmtId="0" fontId="19" fillId="11" borderId="6" xfId="0" applyFont="1" applyFill="1" applyBorder="1" applyAlignment="1">
      <alignment horizontal="center"/>
    </xf>
    <xf numFmtId="0" fontId="19" fillId="11" borderId="27" xfId="0" applyFont="1" applyFill="1" applyBorder="1" applyAlignment="1">
      <alignment horizontal="center"/>
    </xf>
    <xf numFmtId="0" fontId="19" fillId="11" borderId="18" xfId="0" applyFont="1" applyFill="1" applyBorder="1" applyAlignment="1">
      <alignment horizontal="center"/>
    </xf>
    <xf numFmtId="0" fontId="19" fillId="11" borderId="19" xfId="0" applyFont="1" applyFill="1" applyBorder="1" applyAlignment="1">
      <alignment horizontal="center"/>
    </xf>
    <xf numFmtId="0" fontId="19" fillId="11" borderId="61" xfId="0" applyFont="1" applyFill="1" applyBorder="1" applyAlignment="1">
      <alignment horizontal="center"/>
    </xf>
    <xf numFmtId="165" fontId="19" fillId="0" borderId="29" xfId="0" applyNumberFormat="1" applyFont="1" applyBorder="1" applyAlignment="1">
      <alignment horizontal="center" vertical="center"/>
    </xf>
    <xf numFmtId="165" fontId="19" fillId="0" borderId="30" xfId="0" applyNumberFormat="1" applyFont="1" applyBorder="1" applyAlignment="1">
      <alignment horizontal="center" vertical="center"/>
    </xf>
    <xf numFmtId="165" fontId="19" fillId="0" borderId="31" xfId="0" applyNumberFormat="1" applyFont="1" applyBorder="1" applyAlignment="1">
      <alignment horizontal="center" vertical="center"/>
    </xf>
    <xf numFmtId="165" fontId="19" fillId="0" borderId="23" xfId="0" applyNumberFormat="1" applyFont="1" applyBorder="1" applyAlignment="1">
      <alignment horizontal="center" vertical="center"/>
    </xf>
    <xf numFmtId="165" fontId="19" fillId="0" borderId="32" xfId="0" applyNumberFormat="1" applyFont="1" applyBorder="1" applyAlignment="1">
      <alignment horizontal="center" vertical="center"/>
    </xf>
    <xf numFmtId="165" fontId="19" fillId="0" borderId="26" xfId="0" applyNumberFormat="1" applyFont="1" applyBorder="1" applyAlignment="1">
      <alignment horizontal="center" vertical="center"/>
    </xf>
    <xf numFmtId="165" fontId="19" fillId="0" borderId="27" xfId="0" applyNumberFormat="1" applyFont="1" applyBorder="1" applyAlignment="1">
      <alignment horizontal="center" vertical="center"/>
    </xf>
    <xf numFmtId="165" fontId="19" fillId="0" borderId="28" xfId="0" applyNumberFormat="1" applyFont="1" applyBorder="1" applyAlignment="1">
      <alignment horizontal="center" vertical="center"/>
    </xf>
    <xf numFmtId="0" fontId="8" fillId="9" borderId="16" xfId="0" applyFont="1" applyFill="1" applyBorder="1" applyAlignment="1">
      <alignment horizontal="center" vertical="center"/>
    </xf>
    <xf numFmtId="0" fontId="14" fillId="0" borderId="24" xfId="0" applyFont="1" applyBorder="1" applyAlignment="1">
      <alignment horizontal="center"/>
    </xf>
    <xf numFmtId="0" fontId="14" fillId="0" borderId="1" xfId="0" applyFont="1" applyBorder="1" applyAlignment="1">
      <alignment horizontal="center"/>
    </xf>
    <xf numFmtId="0" fontId="8" fillId="9" borderId="16" xfId="0" applyFont="1" applyFill="1" applyBorder="1" applyAlignment="1">
      <alignment horizontal="center" vertical="center" wrapText="1"/>
    </xf>
    <xf numFmtId="0" fontId="8" fillId="9" borderId="2" xfId="0" applyFont="1" applyFill="1" applyBorder="1" applyAlignment="1">
      <alignment horizontal="center" vertical="center"/>
    </xf>
    <xf numFmtId="0" fontId="8" fillId="8" borderId="48"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20" xfId="0" applyFont="1" applyFill="1" applyBorder="1" applyAlignment="1">
      <alignment horizontal="center" vertical="center"/>
    </xf>
    <xf numFmtId="0" fontId="27" fillId="8" borderId="59" xfId="0" applyFont="1" applyFill="1" applyBorder="1" applyAlignment="1">
      <alignment horizontal="center" vertical="center"/>
    </xf>
    <xf numFmtId="0" fontId="27" fillId="8" borderId="65" xfId="0" applyFont="1" applyFill="1" applyBorder="1" applyAlignment="1">
      <alignment horizontal="center" vertical="center"/>
    </xf>
    <xf numFmtId="0" fontId="27" fillId="8" borderId="66" xfId="0" applyFont="1" applyFill="1" applyBorder="1" applyAlignment="1">
      <alignment horizontal="center" vertical="center"/>
    </xf>
    <xf numFmtId="0" fontId="8" fillId="8" borderId="1"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23" fillId="4" borderId="59" xfId="0" applyFont="1" applyFill="1" applyBorder="1" applyAlignment="1">
      <alignment horizontal="center" vertical="center" wrapText="1"/>
    </xf>
    <xf numFmtId="0" fontId="23" fillId="4" borderId="65"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4" fillId="0" borderId="1" xfId="0" applyFont="1" applyBorder="1" applyAlignment="1">
      <alignment horizontal="center" wrapText="1"/>
    </xf>
    <xf numFmtId="0" fontId="25" fillId="0" borderId="2" xfId="0" applyFont="1" applyBorder="1" applyAlignment="1">
      <alignment horizontal="center" wrapText="1"/>
    </xf>
    <xf numFmtId="0" fontId="22" fillId="0" borderId="1" xfId="0" applyFont="1" applyBorder="1" applyAlignment="1">
      <alignment horizontal="center" wrapText="1"/>
    </xf>
    <xf numFmtId="0" fontId="14" fillId="0" borderId="10" xfId="0" applyFont="1" applyBorder="1" applyAlignment="1">
      <alignment horizontal="center"/>
    </xf>
    <xf numFmtId="0" fontId="14" fillId="0" borderId="12" xfId="0" applyFont="1" applyBorder="1" applyAlignment="1">
      <alignment horizontal="center"/>
    </xf>
    <xf numFmtId="0" fontId="14" fillId="8" borderId="1" xfId="0" applyFont="1" applyFill="1" applyBorder="1" applyAlignment="1">
      <alignment horizontal="center" vertical="center" wrapText="1"/>
    </xf>
    <xf numFmtId="0" fontId="22" fillId="0" borderId="1" xfId="0" applyFont="1" applyBorder="1" applyAlignment="1">
      <alignment horizontal="left" wrapText="1"/>
    </xf>
    <xf numFmtId="0" fontId="8" fillId="4" borderId="24"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3" borderId="49" xfId="0" applyFont="1" applyFill="1" applyBorder="1" applyAlignment="1">
      <alignment horizontal="center" vertical="top" wrapText="1"/>
    </xf>
    <xf numFmtId="0" fontId="8" fillId="3" borderId="1"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2" fillId="0" borderId="12" xfId="0" applyFont="1" applyBorder="1" applyAlignment="1">
      <alignment horizontal="center" vertical="center"/>
    </xf>
    <xf numFmtId="0" fontId="14" fillId="0" borderId="19" xfId="0" applyFont="1" applyBorder="1" applyAlignment="1">
      <alignment horizontal="center" wrapText="1"/>
    </xf>
    <xf numFmtId="0" fontId="22" fillId="0" borderId="2" xfId="0" applyFont="1" applyBorder="1" applyAlignment="1">
      <alignment horizontal="center" vertical="center" wrapText="1"/>
    </xf>
  </cellXfs>
  <cellStyles count="3">
    <cellStyle name="Moeda" xfId="2" builtinId="4"/>
    <cellStyle name="Normal" xfId="0" builtinId="0"/>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A6A6A6"/>
      <rgbColor rgb="FF993366"/>
      <rgbColor rgb="FFFFFFCC"/>
      <rgbColor rgb="FFCCFFFF"/>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D9D9D9"/>
      <rgbColor rgb="FFFFFF99"/>
      <rgbColor rgb="FFBDBDBD"/>
      <rgbColor rgb="FFFF99CC"/>
      <rgbColor rgb="FFB2B2B2"/>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16"/>
  <sheetViews>
    <sheetView tabSelected="1" workbookViewId="0">
      <selection activeCell="G6" sqref="G6"/>
    </sheetView>
  </sheetViews>
  <sheetFormatPr defaultRowHeight="12.5" x14ac:dyDescent="0.25"/>
  <cols>
    <col min="1" max="1" width="8.7265625" style="215"/>
    <col min="2" max="2" width="12.6328125" style="215" customWidth="1"/>
    <col min="3" max="3" width="18.36328125" customWidth="1"/>
    <col min="4" max="4" width="32.6328125" customWidth="1"/>
  </cols>
  <sheetData>
    <row r="3" spans="1:4" x14ac:dyDescent="0.25">
      <c r="C3" s="361" t="s">
        <v>496</v>
      </c>
      <c r="D3" s="361"/>
    </row>
    <row r="4" spans="1:4" ht="25" x14ac:dyDescent="0.25">
      <c r="A4" s="218" t="s">
        <v>494</v>
      </c>
      <c r="B4" s="219" t="s">
        <v>495</v>
      </c>
      <c r="C4" s="216" t="s">
        <v>498</v>
      </c>
      <c r="D4" s="216" t="s">
        <v>499</v>
      </c>
    </row>
    <row r="5" spans="1:4" x14ac:dyDescent="0.25">
      <c r="A5" s="35">
        <v>1</v>
      </c>
      <c r="B5" s="35">
        <v>7</v>
      </c>
      <c r="C5" s="62"/>
      <c r="D5" s="62"/>
    </row>
    <row r="6" spans="1:4" x14ac:dyDescent="0.25">
      <c r="A6" s="35">
        <v>2</v>
      </c>
      <c r="B6" s="35">
        <v>8</v>
      </c>
      <c r="C6" s="62"/>
      <c r="D6" s="62"/>
    </row>
    <row r="7" spans="1:4" x14ac:dyDescent="0.25">
      <c r="A7" s="35">
        <v>3</v>
      </c>
      <c r="B7" s="35">
        <v>15</v>
      </c>
      <c r="C7" s="62"/>
      <c r="D7" s="62"/>
    </row>
    <row r="8" spans="1:4" x14ac:dyDescent="0.25">
      <c r="A8" s="35">
        <v>4</v>
      </c>
      <c r="B8" s="35">
        <v>8</v>
      </c>
      <c r="C8" s="62"/>
      <c r="D8" s="62"/>
    </row>
    <row r="9" spans="1:4" x14ac:dyDescent="0.25">
      <c r="A9" s="35">
        <v>5</v>
      </c>
      <c r="B9" s="35">
        <v>10</v>
      </c>
      <c r="C9" s="62"/>
      <c r="D9" s="62"/>
    </row>
    <row r="10" spans="1:4" x14ac:dyDescent="0.25">
      <c r="A10" s="35">
        <v>6</v>
      </c>
      <c r="B10" s="35">
        <v>2</v>
      </c>
      <c r="C10" s="62"/>
      <c r="D10" s="62"/>
    </row>
    <row r="11" spans="1:4" x14ac:dyDescent="0.25">
      <c r="A11" s="35">
        <v>7</v>
      </c>
      <c r="B11" s="35">
        <v>2</v>
      </c>
      <c r="C11" s="62"/>
      <c r="D11" s="62"/>
    </row>
    <row r="12" spans="1:4" x14ac:dyDescent="0.25">
      <c r="A12" s="35">
        <v>8</v>
      </c>
      <c r="B12" s="35">
        <v>1</v>
      </c>
      <c r="C12" s="62"/>
      <c r="D12" s="62"/>
    </row>
    <row r="13" spans="1:4" ht="13" x14ac:dyDescent="0.3">
      <c r="A13" s="35" t="s">
        <v>497</v>
      </c>
      <c r="B13" s="35"/>
      <c r="C13" s="221">
        <f>SUM(C5:C12)</f>
        <v>0</v>
      </c>
      <c r="D13" s="221">
        <f>SUM(D5:D12)</f>
        <v>0</v>
      </c>
    </row>
    <row r="14" spans="1:4" x14ac:dyDescent="0.25">
      <c r="C14" s="220"/>
      <c r="D14" s="220"/>
    </row>
    <row r="15" spans="1:4" x14ac:dyDescent="0.25">
      <c r="C15" s="220"/>
      <c r="D15" s="220"/>
    </row>
    <row r="16" spans="1:4" x14ac:dyDescent="0.25">
      <c r="C16" s="220"/>
      <c r="D16" s="220"/>
    </row>
  </sheetData>
  <mergeCells count="1">
    <mergeCell ref="C3:D3"/>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16"/>
  <sheetViews>
    <sheetView workbookViewId="0">
      <selection activeCell="F23" sqref="F23"/>
    </sheetView>
  </sheetViews>
  <sheetFormatPr defaultRowHeight="12.5" x14ac:dyDescent="0.25"/>
  <cols>
    <col min="1" max="1" width="8.7265625" style="215"/>
    <col min="2" max="2" width="12.6328125" style="215" customWidth="1"/>
    <col min="3" max="3" width="18.36328125" customWidth="1"/>
    <col min="4" max="4" width="32.6328125" customWidth="1"/>
  </cols>
  <sheetData>
    <row r="3" spans="1:4" x14ac:dyDescent="0.25">
      <c r="C3" s="361" t="s">
        <v>496</v>
      </c>
      <c r="D3" s="361"/>
    </row>
    <row r="4" spans="1:4" ht="25" x14ac:dyDescent="0.25">
      <c r="A4" s="217" t="s">
        <v>494</v>
      </c>
      <c r="B4" s="219" t="s">
        <v>495</v>
      </c>
      <c r="C4" s="216" t="s">
        <v>498</v>
      </c>
      <c r="D4" s="216" t="s">
        <v>499</v>
      </c>
    </row>
    <row r="5" spans="1:4" x14ac:dyDescent="0.25">
      <c r="A5" s="35">
        <v>1</v>
      </c>
      <c r="B5" s="35">
        <v>7</v>
      </c>
      <c r="C5" s="62" t="e">
        <f>'Lote 1'!J44</f>
        <v>#REF!</v>
      </c>
      <c r="D5" s="62" t="e">
        <f>'Lote 1'!K44</f>
        <v>#REF!</v>
      </c>
    </row>
    <row r="6" spans="1:4" x14ac:dyDescent="0.25">
      <c r="A6" s="35">
        <v>2</v>
      </c>
      <c r="B6" s="35">
        <v>8</v>
      </c>
      <c r="C6" s="62" t="e">
        <f>'Lote 2'!J63</f>
        <v>#REF!</v>
      </c>
      <c r="D6" s="62" t="e">
        <f>'Lote 2'!K63</f>
        <v>#REF!</v>
      </c>
    </row>
    <row r="7" spans="1:4" x14ac:dyDescent="0.25">
      <c r="A7" s="35">
        <v>3</v>
      </c>
      <c r="B7" s="35">
        <v>15</v>
      </c>
      <c r="C7" s="62" t="e">
        <f>'Lote 3'!J38</f>
        <v>#REF!</v>
      </c>
      <c r="D7" s="62" t="e">
        <f>'Lote 3'!K38</f>
        <v>#REF!</v>
      </c>
    </row>
    <row r="8" spans="1:4" x14ac:dyDescent="0.25">
      <c r="A8" s="35">
        <v>4</v>
      </c>
      <c r="B8" s="35">
        <v>8</v>
      </c>
      <c r="C8" s="62" t="e">
        <f>'Lote 4'!J44</f>
        <v>#REF!</v>
      </c>
      <c r="D8" s="62" t="e">
        <f>'Lote 4'!K44</f>
        <v>#REF!</v>
      </c>
    </row>
    <row r="9" spans="1:4" x14ac:dyDescent="0.25">
      <c r="A9" s="35">
        <v>5</v>
      </c>
      <c r="B9" s="35">
        <v>10</v>
      </c>
      <c r="C9" s="62" t="e">
        <f>'Lote 5'!J54</f>
        <v>#REF!</v>
      </c>
      <c r="D9" s="62" t="e">
        <f>'Lote 5'!K54</f>
        <v>#REF!</v>
      </c>
    </row>
    <row r="10" spans="1:4" x14ac:dyDescent="0.25">
      <c r="A10" s="35">
        <v>6</v>
      </c>
      <c r="B10" s="35">
        <v>2</v>
      </c>
      <c r="C10" s="62" t="e">
        <f>'Lote 6'!J82</f>
        <v>#REF!</v>
      </c>
      <c r="D10" s="62" t="e">
        <f>'Lote 6'!K82</f>
        <v>#REF!</v>
      </c>
    </row>
    <row r="11" spans="1:4" x14ac:dyDescent="0.25">
      <c r="A11" s="35">
        <v>7</v>
      </c>
      <c r="B11" s="35">
        <v>2</v>
      </c>
      <c r="C11" s="62" t="e">
        <f>'Lote 7'!J64</f>
        <v>#REF!</v>
      </c>
      <c r="D11" s="62" t="e">
        <f>'Lote 7'!K64</f>
        <v>#REF!</v>
      </c>
    </row>
    <row r="12" spans="1:4" x14ac:dyDescent="0.25">
      <c r="A12" s="35">
        <v>8</v>
      </c>
      <c r="B12" s="35">
        <v>1</v>
      </c>
      <c r="C12" s="62" t="e">
        <f>'Lote 8'!J52</f>
        <v>#REF!</v>
      </c>
      <c r="D12" s="62" t="e">
        <f>'Lote 8'!K52</f>
        <v>#REF!</v>
      </c>
    </row>
    <row r="13" spans="1:4" ht="13" x14ac:dyDescent="0.3">
      <c r="A13" s="35" t="s">
        <v>497</v>
      </c>
      <c r="B13" s="35"/>
      <c r="C13" s="221" t="e">
        <f>SUM(C5:C12)</f>
        <v>#REF!</v>
      </c>
      <c r="D13" s="221" t="e">
        <f>SUM(D5:D12)</f>
        <v>#REF!</v>
      </c>
    </row>
    <row r="14" spans="1:4" x14ac:dyDescent="0.25">
      <c r="C14" s="220"/>
      <c r="D14" s="220"/>
    </row>
    <row r="15" spans="1:4" x14ac:dyDescent="0.25">
      <c r="C15" s="220"/>
      <c r="D15" s="220"/>
    </row>
    <row r="16" spans="1:4" x14ac:dyDescent="0.25">
      <c r="C16" s="220"/>
      <c r="D16" s="220"/>
    </row>
  </sheetData>
  <mergeCells count="1">
    <mergeCell ref="C3:D3"/>
  </mergeCells>
  <pageMargins left="0.511811024" right="0.511811024" top="0.78740157499999996" bottom="0.78740157499999996" header="0.31496062000000002" footer="0.31496062000000002"/>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zoomScale="63" zoomScaleNormal="63" workbookViewId="0">
      <pane xSplit="1" topLeftCell="E1" activePane="topRight" state="frozen"/>
      <selection pane="topRight" activeCell="I5" sqref="I5:I35"/>
    </sheetView>
  </sheetViews>
  <sheetFormatPr defaultColWidth="11.7265625" defaultRowHeight="10" x14ac:dyDescent="0.2"/>
  <cols>
    <col min="1" max="1" width="16.54296875" style="66" customWidth="1"/>
    <col min="2" max="2" width="14.1796875" style="66" customWidth="1"/>
    <col min="3" max="3" width="8.453125" style="66" customWidth="1"/>
    <col min="4" max="4" width="21.54296875" style="66" customWidth="1"/>
    <col min="5" max="5" width="45.7265625" style="66" customWidth="1"/>
    <col min="6" max="6" width="13.54296875" style="66" customWidth="1"/>
    <col min="7" max="7" width="10.1796875" style="66" customWidth="1"/>
    <col min="8" max="8" width="13.54296875" style="66" customWidth="1"/>
    <col min="9" max="9" width="15.81640625" style="319" customWidth="1"/>
    <col min="10" max="10" width="14.7265625" style="319" customWidth="1"/>
    <col min="11" max="11" width="21.26953125" style="319" customWidth="1"/>
    <col min="12" max="16384" width="11.7265625" style="66"/>
  </cols>
  <sheetData>
    <row r="1" spans="1:11" ht="10.5" x14ac:dyDescent="0.2">
      <c r="A1" s="358" t="s">
        <v>0</v>
      </c>
      <c r="B1" s="222"/>
      <c r="C1" s="222"/>
      <c r="D1" s="222"/>
      <c r="E1" s="222"/>
      <c r="F1" s="222"/>
      <c r="G1" s="222"/>
      <c r="H1" s="222"/>
      <c r="I1" s="223"/>
      <c r="J1" s="223"/>
      <c r="K1" s="312"/>
    </row>
    <row r="2" spans="1:11" ht="26.15" customHeight="1" x14ac:dyDescent="0.2">
      <c r="A2" s="224"/>
      <c r="B2" s="67" t="s">
        <v>1</v>
      </c>
      <c r="C2" s="67"/>
      <c r="D2" s="67"/>
      <c r="E2" s="67"/>
      <c r="F2" s="67"/>
      <c r="G2" s="67"/>
      <c r="H2" s="67"/>
      <c r="I2" s="386" t="s">
        <v>487</v>
      </c>
      <c r="J2" s="386"/>
      <c r="K2" s="387"/>
    </row>
    <row r="3" spans="1:11" ht="38.15" customHeight="1" x14ac:dyDescent="0.2">
      <c r="A3" s="225" t="s">
        <v>2</v>
      </c>
      <c r="B3" s="69" t="s">
        <v>3</v>
      </c>
      <c r="C3" s="68" t="s">
        <v>4</v>
      </c>
      <c r="D3" s="68"/>
      <c r="E3" s="379" t="s">
        <v>5</v>
      </c>
      <c r="F3" s="379"/>
      <c r="G3" s="379"/>
      <c r="H3" s="68" t="s">
        <v>6</v>
      </c>
      <c r="I3" s="63" t="s">
        <v>7</v>
      </c>
      <c r="J3" s="63" t="s">
        <v>8</v>
      </c>
      <c r="K3" s="268" t="s">
        <v>9</v>
      </c>
    </row>
    <row r="4" spans="1:11" ht="12.5" x14ac:dyDescent="0.2">
      <c r="A4" s="371">
        <v>1</v>
      </c>
      <c r="B4" s="363">
        <v>7</v>
      </c>
      <c r="C4" s="70">
        <v>1</v>
      </c>
      <c r="D4" s="71" t="s">
        <v>10</v>
      </c>
      <c r="E4" s="65"/>
      <c r="F4" s="65"/>
      <c r="G4" s="65"/>
      <c r="H4" s="65"/>
      <c r="I4" s="313"/>
      <c r="J4" s="313"/>
      <c r="K4" s="314"/>
    </row>
    <row r="5" spans="1:11" ht="28.4" customHeight="1" x14ac:dyDescent="0.2">
      <c r="A5" s="371"/>
      <c r="B5" s="363"/>
      <c r="C5" s="372" t="s">
        <v>11</v>
      </c>
      <c r="D5" s="370" t="s">
        <v>12</v>
      </c>
      <c r="E5" s="382" t="s">
        <v>13</v>
      </c>
      <c r="F5" s="382"/>
      <c r="G5" s="382"/>
      <c r="H5" s="72"/>
      <c r="I5" s="384" t="e">
        <f>#REF!</f>
        <v>#REF!</v>
      </c>
      <c r="J5" s="384" t="e">
        <f>#REF!</f>
        <v>#REF!</v>
      </c>
      <c r="K5" s="388" t="e">
        <f>#REF!</f>
        <v>#REF!</v>
      </c>
    </row>
    <row r="6" spans="1:11" ht="19.399999999999999" customHeight="1" x14ac:dyDescent="0.2">
      <c r="A6" s="371"/>
      <c r="B6" s="363"/>
      <c r="C6" s="372"/>
      <c r="D6" s="370"/>
      <c r="E6" s="382" t="s">
        <v>14</v>
      </c>
      <c r="F6" s="382"/>
      <c r="G6" s="382"/>
      <c r="H6" s="73"/>
      <c r="I6" s="384"/>
      <c r="J6" s="384"/>
      <c r="K6" s="389"/>
    </row>
    <row r="7" spans="1:11" ht="21" x14ac:dyDescent="0.25">
      <c r="A7" s="371"/>
      <c r="B7" s="363"/>
      <c r="C7" s="372"/>
      <c r="D7" s="370"/>
      <c r="E7" s="74" t="s">
        <v>15</v>
      </c>
      <c r="F7" s="75" t="s">
        <v>16</v>
      </c>
      <c r="G7" s="74" t="s">
        <v>17</v>
      </c>
      <c r="H7" s="74" t="s">
        <v>6</v>
      </c>
      <c r="I7" s="384"/>
      <c r="J7" s="384"/>
      <c r="K7" s="389"/>
    </row>
    <row r="8" spans="1:11" x14ac:dyDescent="0.2">
      <c r="A8" s="371"/>
      <c r="B8" s="363"/>
      <c r="C8" s="372"/>
      <c r="D8" s="370"/>
      <c r="E8" s="73" t="s">
        <v>18</v>
      </c>
      <c r="F8" s="70">
        <v>1</v>
      </c>
      <c r="G8" s="70">
        <v>72</v>
      </c>
      <c r="H8" s="70" t="s">
        <v>19</v>
      </c>
      <c r="I8" s="384"/>
      <c r="J8" s="384"/>
      <c r="K8" s="389"/>
    </row>
    <row r="9" spans="1:11" x14ac:dyDescent="0.2">
      <c r="A9" s="371"/>
      <c r="B9" s="363"/>
      <c r="C9" s="372"/>
      <c r="D9" s="370"/>
      <c r="E9" s="73" t="s">
        <v>20</v>
      </c>
      <c r="F9" s="70">
        <v>1</v>
      </c>
      <c r="G9" s="70">
        <v>60</v>
      </c>
      <c r="H9" s="70" t="s">
        <v>19</v>
      </c>
      <c r="I9" s="384"/>
      <c r="J9" s="384"/>
      <c r="K9" s="389"/>
    </row>
    <row r="10" spans="1:11" x14ac:dyDescent="0.2">
      <c r="A10" s="371"/>
      <c r="B10" s="363"/>
      <c r="C10" s="372"/>
      <c r="D10" s="370"/>
      <c r="E10" s="73" t="s">
        <v>21</v>
      </c>
      <c r="F10" s="70">
        <v>1</v>
      </c>
      <c r="G10" s="70">
        <v>133</v>
      </c>
      <c r="H10" s="70" t="s">
        <v>19</v>
      </c>
      <c r="I10" s="384"/>
      <c r="J10" s="384"/>
      <c r="K10" s="389"/>
    </row>
    <row r="11" spans="1:11" x14ac:dyDescent="0.2">
      <c r="A11" s="371"/>
      <c r="B11" s="363"/>
      <c r="C11" s="372"/>
      <c r="D11" s="370"/>
      <c r="E11" s="73" t="s">
        <v>22</v>
      </c>
      <c r="F11" s="70">
        <v>1</v>
      </c>
      <c r="G11" s="70">
        <v>172</v>
      </c>
      <c r="H11" s="70" t="s">
        <v>19</v>
      </c>
      <c r="I11" s="384"/>
      <c r="J11" s="384"/>
      <c r="K11" s="389"/>
    </row>
    <row r="12" spans="1:11" x14ac:dyDescent="0.2">
      <c r="A12" s="371"/>
      <c r="B12" s="363"/>
      <c r="C12" s="372"/>
      <c r="D12" s="370"/>
      <c r="E12" s="73"/>
      <c r="F12" s="73"/>
      <c r="G12" s="73"/>
      <c r="H12" s="73"/>
      <c r="I12" s="384"/>
      <c r="J12" s="384"/>
      <c r="K12" s="389"/>
    </row>
    <row r="13" spans="1:11" ht="10.5" x14ac:dyDescent="0.2">
      <c r="A13" s="371"/>
      <c r="B13" s="363"/>
      <c r="C13" s="372"/>
      <c r="D13" s="370"/>
      <c r="E13" s="382" t="s">
        <v>23</v>
      </c>
      <c r="F13" s="382"/>
      <c r="G13" s="382"/>
      <c r="H13" s="73"/>
      <c r="I13" s="384"/>
      <c r="J13" s="384"/>
      <c r="K13" s="389"/>
    </row>
    <row r="14" spans="1:11" ht="21" x14ac:dyDescent="0.25">
      <c r="A14" s="371"/>
      <c r="B14" s="363"/>
      <c r="C14" s="372"/>
      <c r="D14" s="370"/>
      <c r="E14" s="74" t="s">
        <v>15</v>
      </c>
      <c r="F14" s="75" t="s">
        <v>16</v>
      </c>
      <c r="G14" s="74" t="s">
        <v>24</v>
      </c>
      <c r="H14" s="74" t="s">
        <v>6</v>
      </c>
      <c r="I14" s="384"/>
      <c r="J14" s="384"/>
      <c r="K14" s="389"/>
    </row>
    <row r="15" spans="1:11" x14ac:dyDescent="0.2">
      <c r="A15" s="371"/>
      <c r="B15" s="363"/>
      <c r="C15" s="372"/>
      <c r="D15" s="370"/>
      <c r="E15" s="76" t="s">
        <v>25</v>
      </c>
      <c r="F15" s="70">
        <v>1</v>
      </c>
      <c r="G15" s="70">
        <v>35</v>
      </c>
      <c r="H15" s="70" t="s">
        <v>26</v>
      </c>
      <c r="I15" s="384"/>
      <c r="J15" s="384"/>
      <c r="K15" s="389"/>
    </row>
    <row r="16" spans="1:11" ht="17.149999999999999" customHeight="1" x14ac:dyDescent="0.2">
      <c r="A16" s="371"/>
      <c r="B16" s="363"/>
      <c r="C16" s="372"/>
      <c r="D16" s="370"/>
      <c r="E16" s="77" t="s">
        <v>27</v>
      </c>
      <c r="F16" s="72">
        <v>1</v>
      </c>
      <c r="G16" s="72">
        <v>35</v>
      </c>
      <c r="H16" s="70" t="s">
        <v>26</v>
      </c>
      <c r="I16" s="384"/>
      <c r="J16" s="384"/>
      <c r="K16" s="389"/>
    </row>
    <row r="17" spans="1:11" x14ac:dyDescent="0.2">
      <c r="A17" s="371"/>
      <c r="B17" s="363"/>
      <c r="C17" s="372"/>
      <c r="D17" s="370"/>
      <c r="E17" s="78" t="s">
        <v>28</v>
      </c>
      <c r="F17" s="72">
        <v>1</v>
      </c>
      <c r="G17" s="72">
        <v>30</v>
      </c>
      <c r="H17" s="70" t="s">
        <v>26</v>
      </c>
      <c r="I17" s="384"/>
      <c r="J17" s="384"/>
      <c r="K17" s="389"/>
    </row>
    <row r="18" spans="1:11" x14ac:dyDescent="0.2">
      <c r="A18" s="371"/>
      <c r="B18" s="363"/>
      <c r="C18" s="372"/>
      <c r="D18" s="370"/>
      <c r="E18" s="78" t="s">
        <v>29</v>
      </c>
      <c r="F18" s="72">
        <v>1</v>
      </c>
      <c r="G18" s="72">
        <v>30</v>
      </c>
      <c r="H18" s="70" t="s">
        <v>26</v>
      </c>
      <c r="I18" s="384"/>
      <c r="J18" s="384"/>
      <c r="K18" s="389"/>
    </row>
    <row r="19" spans="1:11" x14ac:dyDescent="0.2">
      <c r="A19" s="371"/>
      <c r="B19" s="363"/>
      <c r="C19" s="372"/>
      <c r="D19" s="370"/>
      <c r="E19" s="73" t="s">
        <v>30</v>
      </c>
      <c r="F19" s="70">
        <v>1</v>
      </c>
      <c r="G19" s="70">
        <v>30</v>
      </c>
      <c r="H19" s="70" t="s">
        <v>26</v>
      </c>
      <c r="I19" s="384"/>
      <c r="J19" s="384"/>
      <c r="K19" s="389"/>
    </row>
    <row r="20" spans="1:11" x14ac:dyDescent="0.2">
      <c r="A20" s="371"/>
      <c r="B20" s="363"/>
      <c r="C20" s="372"/>
      <c r="D20" s="370"/>
      <c r="E20" s="73" t="s">
        <v>31</v>
      </c>
      <c r="F20" s="70">
        <v>1</v>
      </c>
      <c r="G20" s="70">
        <v>30</v>
      </c>
      <c r="H20" s="70" t="s">
        <v>26</v>
      </c>
      <c r="I20" s="384"/>
      <c r="J20" s="384"/>
      <c r="K20" s="389"/>
    </row>
    <row r="21" spans="1:11" x14ac:dyDescent="0.2">
      <c r="A21" s="371"/>
      <c r="B21" s="363"/>
      <c r="C21" s="372"/>
      <c r="D21" s="370"/>
      <c r="E21" s="73" t="s">
        <v>32</v>
      </c>
      <c r="F21" s="70">
        <v>1</v>
      </c>
      <c r="G21" s="70">
        <v>30</v>
      </c>
      <c r="H21" s="70" t="s">
        <v>26</v>
      </c>
      <c r="I21" s="384"/>
      <c r="J21" s="384"/>
      <c r="K21" s="389"/>
    </row>
    <row r="22" spans="1:11" x14ac:dyDescent="0.2">
      <c r="A22" s="371"/>
      <c r="B22" s="363"/>
      <c r="C22" s="372"/>
      <c r="D22" s="370"/>
      <c r="E22" s="73" t="s">
        <v>33</v>
      </c>
      <c r="F22" s="70">
        <v>1.3</v>
      </c>
      <c r="G22" s="70">
        <v>30</v>
      </c>
      <c r="H22" s="70" t="s">
        <v>26</v>
      </c>
      <c r="I22" s="384"/>
      <c r="J22" s="384"/>
      <c r="K22" s="389"/>
    </row>
    <row r="23" spans="1:11" x14ac:dyDescent="0.2">
      <c r="A23" s="371"/>
      <c r="B23" s="363"/>
      <c r="C23" s="372"/>
      <c r="D23" s="370"/>
      <c r="E23" s="73" t="s">
        <v>34</v>
      </c>
      <c r="F23" s="70">
        <v>1.3</v>
      </c>
      <c r="G23" s="70">
        <v>40</v>
      </c>
      <c r="H23" s="70" t="s">
        <v>26</v>
      </c>
      <c r="I23" s="384"/>
      <c r="J23" s="384"/>
      <c r="K23" s="389"/>
    </row>
    <row r="24" spans="1:11" ht="10.5" x14ac:dyDescent="0.2">
      <c r="A24" s="371"/>
      <c r="B24" s="363"/>
      <c r="C24" s="372"/>
      <c r="D24" s="370"/>
      <c r="E24" s="382" t="s">
        <v>35</v>
      </c>
      <c r="F24" s="382"/>
      <c r="G24" s="382"/>
      <c r="H24" s="73"/>
      <c r="I24" s="384"/>
      <c r="J24" s="384"/>
      <c r="K24" s="389"/>
    </row>
    <row r="25" spans="1:11" x14ac:dyDescent="0.2">
      <c r="A25" s="371"/>
      <c r="B25" s="363"/>
      <c r="C25" s="372"/>
      <c r="D25" s="370"/>
      <c r="E25" s="381" t="s">
        <v>36</v>
      </c>
      <c r="F25" s="381"/>
      <c r="G25" s="381"/>
      <c r="H25" s="73"/>
      <c r="I25" s="384"/>
      <c r="J25" s="384"/>
      <c r="K25" s="389"/>
    </row>
    <row r="26" spans="1:11" x14ac:dyDescent="0.2">
      <c r="A26" s="371"/>
      <c r="B26" s="363"/>
      <c r="C26" s="372"/>
      <c r="D26" s="370"/>
      <c r="E26" s="381" t="s">
        <v>37</v>
      </c>
      <c r="F26" s="381"/>
      <c r="G26" s="381"/>
      <c r="H26" s="73"/>
      <c r="I26" s="384"/>
      <c r="J26" s="384"/>
      <c r="K26" s="389"/>
    </row>
    <row r="27" spans="1:11" x14ac:dyDescent="0.2">
      <c r="A27" s="371"/>
      <c r="B27" s="363"/>
      <c r="C27" s="372"/>
      <c r="D27" s="370"/>
      <c r="E27" s="381"/>
      <c r="F27" s="381"/>
      <c r="G27" s="381"/>
      <c r="H27" s="73"/>
      <c r="I27" s="384"/>
      <c r="J27" s="384"/>
      <c r="K27" s="389"/>
    </row>
    <row r="28" spans="1:11" x14ac:dyDescent="0.2">
      <c r="A28" s="371"/>
      <c r="B28" s="363"/>
      <c r="C28" s="372"/>
      <c r="D28" s="370"/>
      <c r="E28" s="381"/>
      <c r="F28" s="381"/>
      <c r="G28" s="381"/>
      <c r="H28" s="73"/>
      <c r="I28" s="384"/>
      <c r="J28" s="384"/>
      <c r="K28" s="389"/>
    </row>
    <row r="29" spans="1:11" ht="10.5" x14ac:dyDescent="0.2">
      <c r="A29" s="371"/>
      <c r="B29" s="363"/>
      <c r="C29" s="372"/>
      <c r="D29" s="370"/>
      <c r="E29" s="382" t="s">
        <v>38</v>
      </c>
      <c r="F29" s="382"/>
      <c r="G29" s="382"/>
      <c r="H29" s="73"/>
      <c r="I29" s="384"/>
      <c r="J29" s="384"/>
      <c r="K29" s="389"/>
    </row>
    <row r="30" spans="1:11" ht="12.75" customHeight="1" x14ac:dyDescent="0.2">
      <c r="A30" s="371"/>
      <c r="B30" s="363"/>
      <c r="C30" s="372"/>
      <c r="D30" s="370"/>
      <c r="E30" s="383" t="s">
        <v>39</v>
      </c>
      <c r="F30" s="383"/>
      <c r="G30" s="383"/>
      <c r="H30" s="73"/>
      <c r="I30" s="384"/>
      <c r="J30" s="384"/>
      <c r="K30" s="389"/>
    </row>
    <row r="31" spans="1:11" ht="23.9" customHeight="1" x14ac:dyDescent="0.2">
      <c r="A31" s="371"/>
      <c r="B31" s="363"/>
      <c r="C31" s="372"/>
      <c r="D31" s="370"/>
      <c r="E31" s="383" t="s">
        <v>40</v>
      </c>
      <c r="F31" s="383"/>
      <c r="G31" s="383"/>
      <c r="H31" s="73"/>
      <c r="I31" s="384"/>
      <c r="J31" s="384"/>
      <c r="K31" s="389"/>
    </row>
    <row r="32" spans="1:11" ht="23.9" customHeight="1" x14ac:dyDescent="0.2">
      <c r="A32" s="371"/>
      <c r="B32" s="363"/>
      <c r="C32" s="372"/>
      <c r="D32" s="370"/>
      <c r="E32" s="383" t="s">
        <v>41</v>
      </c>
      <c r="F32" s="383"/>
      <c r="G32" s="383"/>
      <c r="H32" s="73"/>
      <c r="I32" s="384"/>
      <c r="J32" s="384"/>
      <c r="K32" s="389"/>
    </row>
    <row r="33" spans="1:11" ht="23.9" customHeight="1" x14ac:dyDescent="0.2">
      <c r="A33" s="371"/>
      <c r="B33" s="363"/>
      <c r="C33" s="372"/>
      <c r="D33" s="370"/>
      <c r="E33" s="383" t="s">
        <v>42</v>
      </c>
      <c r="F33" s="383"/>
      <c r="G33" s="383"/>
      <c r="H33" s="73"/>
      <c r="I33" s="384"/>
      <c r="J33" s="384"/>
      <c r="K33" s="389"/>
    </row>
    <row r="34" spans="1:11" ht="10.5" x14ac:dyDescent="0.2">
      <c r="A34" s="371"/>
      <c r="B34" s="363"/>
      <c r="C34" s="372"/>
      <c r="D34" s="370"/>
      <c r="E34" s="382" t="s">
        <v>43</v>
      </c>
      <c r="F34" s="382"/>
      <c r="G34" s="382"/>
      <c r="H34" s="73"/>
      <c r="I34" s="384"/>
      <c r="J34" s="384"/>
      <c r="K34" s="389"/>
    </row>
    <row r="35" spans="1:11" ht="108" customHeight="1" x14ac:dyDescent="0.2">
      <c r="A35" s="371"/>
      <c r="B35" s="363"/>
      <c r="C35" s="372"/>
      <c r="D35" s="370"/>
      <c r="E35" s="380" t="s">
        <v>44</v>
      </c>
      <c r="F35" s="380"/>
      <c r="G35" s="380"/>
      <c r="H35" s="79"/>
      <c r="I35" s="384"/>
      <c r="J35" s="384"/>
      <c r="K35" s="390"/>
    </row>
    <row r="36" spans="1:11" ht="70.5" customHeight="1" x14ac:dyDescent="0.2">
      <c r="A36" s="226"/>
      <c r="B36" s="80"/>
      <c r="C36" s="80"/>
      <c r="D36" s="81" t="s">
        <v>45</v>
      </c>
      <c r="E36" s="82" t="s">
        <v>46</v>
      </c>
      <c r="F36" s="83" t="s">
        <v>47</v>
      </c>
      <c r="G36" s="81" t="s">
        <v>48</v>
      </c>
      <c r="H36" s="68" t="s">
        <v>6</v>
      </c>
      <c r="I36" s="63" t="s">
        <v>7</v>
      </c>
      <c r="J36" s="63" t="s">
        <v>8</v>
      </c>
      <c r="K36" s="269" t="s">
        <v>49</v>
      </c>
    </row>
    <row r="37" spans="1:11" ht="54.65" customHeight="1" x14ac:dyDescent="0.2">
      <c r="A37" s="376"/>
      <c r="B37" s="373"/>
      <c r="C37" s="85"/>
      <c r="D37" s="370" t="s">
        <v>50</v>
      </c>
      <c r="E37" s="72" t="s">
        <v>18</v>
      </c>
      <c r="F37" s="72">
        <v>1</v>
      </c>
      <c r="G37" s="72">
        <v>72</v>
      </c>
      <c r="H37" s="72" t="s">
        <v>19</v>
      </c>
      <c r="I37" s="384" t="e">
        <f>#REF!</f>
        <v>#REF!</v>
      </c>
      <c r="J37" s="384" t="e">
        <f>#REF!</f>
        <v>#REF!</v>
      </c>
      <c r="K37" s="385" t="e">
        <f>#REF!</f>
        <v>#REF!</v>
      </c>
    </row>
    <row r="38" spans="1:11" ht="43.5" customHeight="1" x14ac:dyDescent="0.2">
      <c r="A38" s="377"/>
      <c r="B38" s="374"/>
      <c r="C38" s="86">
        <v>2</v>
      </c>
      <c r="D38" s="370"/>
      <c r="E38" s="72" t="s">
        <v>20</v>
      </c>
      <c r="F38" s="72">
        <v>1</v>
      </c>
      <c r="G38" s="72">
        <v>60</v>
      </c>
      <c r="H38" s="72" t="s">
        <v>19</v>
      </c>
      <c r="I38" s="384"/>
      <c r="J38" s="384"/>
      <c r="K38" s="385"/>
    </row>
    <row r="39" spans="1:11" ht="26.5" customHeight="1" x14ac:dyDescent="0.2">
      <c r="A39" s="377"/>
      <c r="B39" s="374"/>
      <c r="C39" s="363" t="s">
        <v>11</v>
      </c>
      <c r="D39" s="370"/>
      <c r="E39" s="72" t="s">
        <v>51</v>
      </c>
      <c r="F39" s="72">
        <v>3</v>
      </c>
      <c r="G39" s="72">
        <v>30</v>
      </c>
      <c r="H39" s="72" t="s">
        <v>52</v>
      </c>
      <c r="I39" s="384"/>
      <c r="J39" s="384"/>
      <c r="K39" s="385"/>
    </row>
    <row r="40" spans="1:11" ht="56.5" customHeight="1" x14ac:dyDescent="0.2">
      <c r="A40" s="377"/>
      <c r="B40" s="374"/>
      <c r="C40" s="363"/>
      <c r="D40" s="370"/>
      <c r="E40" s="72" t="s">
        <v>53</v>
      </c>
      <c r="F40" s="72">
        <v>1</v>
      </c>
      <c r="G40" s="72">
        <v>133</v>
      </c>
      <c r="H40" s="72" t="s">
        <v>19</v>
      </c>
      <c r="I40" s="384"/>
      <c r="J40" s="384"/>
      <c r="K40" s="385"/>
    </row>
    <row r="41" spans="1:11" ht="60.65" customHeight="1" x14ac:dyDescent="0.2">
      <c r="A41" s="377"/>
      <c r="B41" s="374"/>
      <c r="C41" s="86">
        <v>3</v>
      </c>
      <c r="D41" s="379" t="s">
        <v>54</v>
      </c>
      <c r="E41" s="379"/>
      <c r="F41" s="68" t="s">
        <v>6</v>
      </c>
      <c r="G41" s="362" t="s">
        <v>55</v>
      </c>
      <c r="H41" s="362"/>
      <c r="I41" s="64" t="s">
        <v>56</v>
      </c>
      <c r="J41" s="63" t="s">
        <v>57</v>
      </c>
      <c r="K41" s="242" t="s">
        <v>58</v>
      </c>
    </row>
    <row r="42" spans="1:11" ht="20" x14ac:dyDescent="0.2">
      <c r="A42" s="377"/>
      <c r="B42" s="374"/>
      <c r="C42" s="72" t="s">
        <v>11</v>
      </c>
      <c r="D42" s="88" t="s">
        <v>59</v>
      </c>
      <c r="E42" s="89" t="s">
        <v>60</v>
      </c>
      <c r="F42" s="90" t="s">
        <v>61</v>
      </c>
      <c r="G42" s="363">
        <v>1</v>
      </c>
      <c r="H42" s="363"/>
      <c r="I42" s="97" t="e">
        <f>#REF!</f>
        <v>#REF!</v>
      </c>
      <c r="J42" s="97" t="e">
        <f>#REF!</f>
        <v>#REF!</v>
      </c>
      <c r="K42" s="304" t="e">
        <f>#REF!</f>
        <v>#REF!</v>
      </c>
    </row>
    <row r="43" spans="1:11" ht="20" x14ac:dyDescent="0.2">
      <c r="A43" s="378"/>
      <c r="B43" s="375"/>
      <c r="C43" s="72" t="s">
        <v>62</v>
      </c>
      <c r="D43" s="88" t="s">
        <v>59</v>
      </c>
      <c r="E43" s="89" t="s">
        <v>60</v>
      </c>
      <c r="F43" s="90" t="s">
        <v>63</v>
      </c>
      <c r="G43" s="363">
        <v>1</v>
      </c>
      <c r="H43" s="363"/>
      <c r="I43" s="97" t="e">
        <f>#REF!</f>
        <v>#REF!</v>
      </c>
      <c r="J43" s="97" t="e">
        <f>#REF!</f>
        <v>#REF!</v>
      </c>
      <c r="K43" s="304" t="e">
        <f>#REF!</f>
        <v>#REF!</v>
      </c>
    </row>
    <row r="44" spans="1:11" ht="31.4" customHeight="1" thickBot="1" x14ac:dyDescent="0.4">
      <c r="A44" s="364" t="s">
        <v>64</v>
      </c>
      <c r="B44" s="365"/>
      <c r="C44" s="365"/>
      <c r="D44" s="365"/>
      <c r="E44" s="365"/>
      <c r="F44" s="365"/>
      <c r="G44" s="365"/>
      <c r="H44" s="366"/>
      <c r="I44" s="315"/>
      <c r="J44" s="316" t="e">
        <f>#REF!</f>
        <v>#REF!</v>
      </c>
      <c r="K44" s="317" t="e">
        <f>#REF!</f>
        <v>#REF!</v>
      </c>
    </row>
    <row r="45" spans="1:11" ht="32.15" customHeight="1" x14ac:dyDescent="0.2">
      <c r="A45" s="91"/>
      <c r="B45" s="91"/>
      <c r="C45" s="368"/>
      <c r="D45" s="369"/>
      <c r="E45" s="91"/>
      <c r="F45" s="92"/>
      <c r="G45" s="92"/>
      <c r="H45" s="92"/>
      <c r="I45" s="318"/>
      <c r="J45" s="318"/>
      <c r="K45" s="318"/>
    </row>
    <row r="46" spans="1:11" x14ac:dyDescent="0.2">
      <c r="A46" s="91"/>
      <c r="B46" s="91"/>
      <c r="C46" s="368"/>
      <c r="D46" s="369"/>
      <c r="E46" s="91"/>
      <c r="F46" s="92"/>
      <c r="G46" s="92"/>
      <c r="H46" s="92"/>
      <c r="I46" s="318"/>
      <c r="J46" s="318"/>
      <c r="K46" s="318"/>
    </row>
    <row r="47" spans="1:11" x14ac:dyDescent="0.2">
      <c r="A47" s="91"/>
      <c r="B47" s="91"/>
      <c r="C47" s="368"/>
      <c r="D47" s="369"/>
      <c r="E47" s="91"/>
      <c r="F47" s="92"/>
      <c r="G47" s="92"/>
      <c r="H47" s="92"/>
      <c r="I47" s="318"/>
      <c r="J47" s="318"/>
      <c r="K47" s="318"/>
    </row>
    <row r="48" spans="1:11" x14ac:dyDescent="0.2">
      <c r="A48" s="91"/>
      <c r="B48" s="91"/>
      <c r="C48" s="368"/>
      <c r="D48" s="369"/>
      <c r="E48" s="91"/>
      <c r="F48" s="92"/>
      <c r="G48" s="92"/>
      <c r="H48" s="92"/>
      <c r="I48" s="318"/>
      <c r="J48" s="318"/>
      <c r="K48" s="318"/>
    </row>
    <row r="49" spans="1:10" x14ac:dyDescent="0.2">
      <c r="A49" s="91"/>
      <c r="B49" s="91"/>
      <c r="C49" s="91"/>
      <c r="D49" s="91"/>
      <c r="E49" s="91"/>
      <c r="F49" s="91"/>
      <c r="G49" s="91"/>
      <c r="H49" s="91"/>
      <c r="I49" s="318"/>
      <c r="J49" s="318"/>
    </row>
    <row r="50" spans="1:10" ht="10.5" x14ac:dyDescent="0.2">
      <c r="A50" s="94"/>
      <c r="B50" s="367"/>
      <c r="C50" s="367"/>
      <c r="D50" s="367"/>
      <c r="E50" s="367"/>
      <c r="F50" s="367"/>
      <c r="G50" s="367"/>
      <c r="H50" s="367"/>
      <c r="I50" s="318"/>
      <c r="J50" s="318"/>
    </row>
    <row r="51" spans="1:10" ht="10.5" x14ac:dyDescent="0.2">
      <c r="A51" s="367"/>
      <c r="B51" s="367"/>
      <c r="C51" s="367"/>
      <c r="D51" s="367"/>
      <c r="E51" s="367"/>
      <c r="F51" s="367"/>
      <c r="G51" s="367"/>
      <c r="H51" s="367"/>
      <c r="I51" s="318"/>
      <c r="J51" s="318"/>
    </row>
    <row r="52" spans="1:10" x14ac:dyDescent="0.2">
      <c r="A52" s="91"/>
      <c r="B52" s="91"/>
      <c r="C52" s="91"/>
      <c r="D52" s="91"/>
      <c r="E52" s="91"/>
      <c r="F52" s="91"/>
      <c r="G52" s="91"/>
      <c r="H52" s="91"/>
      <c r="I52" s="318"/>
      <c r="J52" s="318"/>
    </row>
    <row r="53" spans="1:10" x14ac:dyDescent="0.2">
      <c r="A53" s="91"/>
      <c r="B53" s="91"/>
      <c r="C53" s="91"/>
      <c r="D53" s="91"/>
      <c r="E53" s="91"/>
      <c r="F53" s="91"/>
      <c r="G53" s="91"/>
      <c r="H53" s="91"/>
      <c r="I53" s="318"/>
      <c r="J53" s="318"/>
    </row>
    <row r="54" spans="1:10" x14ac:dyDescent="0.2">
      <c r="A54" s="91"/>
      <c r="B54" s="91"/>
      <c r="C54" s="91"/>
      <c r="D54" s="91"/>
      <c r="E54" s="91"/>
      <c r="F54" s="91"/>
      <c r="G54" s="91"/>
      <c r="H54" s="91"/>
      <c r="I54" s="318"/>
      <c r="J54" s="318"/>
    </row>
    <row r="55" spans="1:10" x14ac:dyDescent="0.2">
      <c r="A55" s="91"/>
      <c r="B55" s="91"/>
      <c r="C55" s="91"/>
      <c r="D55" s="91"/>
      <c r="E55" s="91"/>
      <c r="F55" s="91"/>
      <c r="G55" s="91"/>
      <c r="H55" s="91"/>
      <c r="I55" s="318"/>
      <c r="J55" s="318"/>
    </row>
    <row r="56" spans="1:10" x14ac:dyDescent="0.2">
      <c r="A56" s="91"/>
      <c r="B56" s="91"/>
      <c r="C56" s="91"/>
      <c r="D56" s="91"/>
      <c r="E56" s="91"/>
      <c r="F56" s="91"/>
      <c r="G56" s="91"/>
      <c r="H56" s="91"/>
      <c r="I56" s="318"/>
      <c r="J56" s="318"/>
    </row>
    <row r="57" spans="1:10" x14ac:dyDescent="0.2">
      <c r="A57" s="91"/>
      <c r="B57" s="91"/>
      <c r="C57" s="91"/>
      <c r="D57" s="91"/>
      <c r="E57" s="91"/>
      <c r="F57" s="91"/>
      <c r="G57" s="91"/>
      <c r="H57" s="91"/>
      <c r="I57" s="318"/>
      <c r="J57" s="318"/>
    </row>
    <row r="58" spans="1:10" x14ac:dyDescent="0.2">
      <c r="A58" s="91"/>
      <c r="B58" s="91"/>
      <c r="C58" s="91"/>
      <c r="D58" s="91"/>
      <c r="E58" s="91"/>
      <c r="F58" s="91"/>
      <c r="G58" s="91"/>
      <c r="H58" s="91"/>
      <c r="I58" s="318"/>
      <c r="J58" s="318"/>
    </row>
    <row r="59" spans="1:10" x14ac:dyDescent="0.2">
      <c r="A59" s="91"/>
      <c r="B59" s="91"/>
      <c r="C59" s="91"/>
      <c r="D59" s="91"/>
      <c r="E59" s="91"/>
      <c r="F59" s="91"/>
      <c r="G59" s="91"/>
      <c r="H59" s="91"/>
      <c r="I59" s="318"/>
      <c r="J59" s="318"/>
    </row>
    <row r="60" spans="1:10" x14ac:dyDescent="0.2">
      <c r="A60" s="91"/>
      <c r="B60" s="91"/>
      <c r="C60" s="91"/>
      <c r="D60" s="91"/>
      <c r="E60" s="91"/>
      <c r="F60" s="91"/>
      <c r="G60" s="91"/>
      <c r="H60" s="91"/>
      <c r="I60" s="318"/>
      <c r="J60" s="318"/>
    </row>
    <row r="61" spans="1:10" x14ac:dyDescent="0.2">
      <c r="A61" s="91"/>
      <c r="B61" s="91"/>
      <c r="C61" s="91"/>
      <c r="D61" s="91"/>
      <c r="E61" s="91"/>
      <c r="F61" s="91"/>
      <c r="G61" s="91"/>
      <c r="H61" s="91"/>
      <c r="I61" s="318"/>
      <c r="J61" s="318"/>
    </row>
    <row r="62" spans="1:10" x14ac:dyDescent="0.2">
      <c r="A62" s="91"/>
      <c r="B62" s="91"/>
      <c r="C62" s="91"/>
      <c r="D62" s="91"/>
      <c r="E62" s="91"/>
      <c r="F62" s="91"/>
      <c r="G62" s="91"/>
      <c r="H62" s="91"/>
      <c r="I62" s="318"/>
      <c r="J62" s="318"/>
    </row>
    <row r="63" spans="1:10" x14ac:dyDescent="0.2">
      <c r="A63" s="91"/>
      <c r="B63" s="91"/>
      <c r="C63" s="91"/>
      <c r="D63" s="91"/>
      <c r="E63" s="91"/>
      <c r="F63" s="91"/>
      <c r="G63" s="91"/>
      <c r="H63" s="91"/>
      <c r="I63" s="318"/>
      <c r="J63" s="318"/>
    </row>
    <row r="64" spans="1:10" x14ac:dyDescent="0.2">
      <c r="A64" s="91"/>
      <c r="B64" s="91"/>
      <c r="C64" s="91"/>
      <c r="D64" s="91"/>
      <c r="E64" s="91"/>
      <c r="F64" s="91"/>
      <c r="G64" s="91"/>
      <c r="H64" s="91"/>
      <c r="I64" s="318"/>
      <c r="J64" s="318"/>
    </row>
    <row r="65" spans="1:10" x14ac:dyDescent="0.2">
      <c r="A65" s="91"/>
      <c r="B65" s="91"/>
      <c r="C65" s="91"/>
      <c r="D65" s="91"/>
      <c r="E65" s="91"/>
      <c r="F65" s="91"/>
      <c r="G65" s="91"/>
      <c r="H65" s="91"/>
      <c r="I65" s="318"/>
      <c r="J65" s="318"/>
    </row>
    <row r="66" spans="1:10" x14ac:dyDescent="0.2">
      <c r="A66" s="91"/>
      <c r="B66" s="91"/>
      <c r="C66" s="91"/>
      <c r="D66" s="91"/>
      <c r="E66" s="91"/>
      <c r="F66" s="91"/>
      <c r="G66" s="91"/>
      <c r="H66" s="91"/>
      <c r="I66" s="318"/>
      <c r="J66" s="318"/>
    </row>
    <row r="67" spans="1:10" x14ac:dyDescent="0.2">
      <c r="A67" s="91"/>
      <c r="B67" s="91"/>
      <c r="C67" s="91"/>
      <c r="D67" s="91"/>
      <c r="E67" s="91"/>
      <c r="F67" s="91"/>
      <c r="G67" s="91"/>
      <c r="H67" s="91"/>
      <c r="I67" s="318"/>
      <c r="J67" s="318"/>
    </row>
    <row r="68" spans="1:10" x14ac:dyDescent="0.2">
      <c r="A68" s="91"/>
      <c r="B68" s="91"/>
      <c r="C68" s="91"/>
      <c r="D68" s="91"/>
      <c r="E68" s="91"/>
      <c r="F68" s="91"/>
      <c r="G68" s="91"/>
      <c r="H68" s="91"/>
      <c r="I68" s="318"/>
      <c r="J68" s="318"/>
    </row>
    <row r="69" spans="1:10" x14ac:dyDescent="0.2">
      <c r="A69" s="91"/>
      <c r="B69" s="91"/>
      <c r="C69" s="91"/>
      <c r="D69" s="91"/>
      <c r="E69" s="91"/>
      <c r="F69" s="91"/>
      <c r="G69" s="91"/>
      <c r="H69" s="91"/>
      <c r="I69" s="318"/>
      <c r="J69" s="318"/>
    </row>
    <row r="70" spans="1:10" x14ac:dyDescent="0.2">
      <c r="A70" s="91"/>
      <c r="B70" s="91"/>
      <c r="C70" s="91"/>
      <c r="D70" s="91"/>
      <c r="E70" s="91"/>
      <c r="F70" s="91"/>
      <c r="G70" s="91"/>
      <c r="H70" s="91"/>
      <c r="I70" s="318"/>
      <c r="J70" s="318"/>
    </row>
    <row r="71" spans="1:10" x14ac:dyDescent="0.2">
      <c r="A71" s="91"/>
      <c r="B71" s="91"/>
      <c r="C71" s="91"/>
      <c r="D71" s="91"/>
      <c r="E71" s="91"/>
      <c r="F71" s="91"/>
      <c r="G71" s="91"/>
      <c r="H71" s="91"/>
      <c r="I71" s="318"/>
      <c r="J71" s="318"/>
    </row>
    <row r="72" spans="1:10" x14ac:dyDescent="0.2">
      <c r="A72" s="91"/>
      <c r="B72" s="91"/>
      <c r="C72" s="91"/>
      <c r="D72" s="91"/>
      <c r="E72" s="91"/>
      <c r="F72" s="91"/>
      <c r="G72" s="91"/>
      <c r="H72" s="91"/>
      <c r="I72" s="318"/>
      <c r="J72" s="318"/>
    </row>
    <row r="73" spans="1:10" x14ac:dyDescent="0.2">
      <c r="A73" s="91"/>
      <c r="B73" s="91"/>
      <c r="C73" s="91"/>
      <c r="D73" s="91"/>
      <c r="E73" s="91"/>
      <c r="F73" s="91"/>
      <c r="G73" s="91"/>
      <c r="H73" s="91"/>
      <c r="I73" s="318"/>
      <c r="J73" s="318"/>
    </row>
    <row r="74" spans="1:10" x14ac:dyDescent="0.2">
      <c r="A74" s="91"/>
      <c r="B74" s="91"/>
      <c r="C74" s="91"/>
      <c r="D74" s="91"/>
      <c r="E74" s="91"/>
      <c r="F74" s="91"/>
      <c r="G74" s="91"/>
      <c r="H74" s="91"/>
      <c r="I74" s="318"/>
      <c r="J74" s="318"/>
    </row>
    <row r="75" spans="1:10" x14ac:dyDescent="0.2">
      <c r="A75" s="91"/>
      <c r="B75" s="91"/>
      <c r="C75" s="91"/>
      <c r="D75" s="91"/>
      <c r="E75" s="91"/>
      <c r="F75" s="91"/>
      <c r="G75" s="91"/>
      <c r="H75" s="91"/>
      <c r="I75" s="318"/>
      <c r="J75" s="318"/>
    </row>
    <row r="76" spans="1:10" x14ac:dyDescent="0.2">
      <c r="A76" s="91"/>
      <c r="B76" s="91"/>
      <c r="C76" s="91"/>
      <c r="D76" s="91"/>
      <c r="E76" s="91"/>
      <c r="F76" s="91"/>
      <c r="G76" s="91"/>
      <c r="H76" s="91"/>
      <c r="I76" s="318"/>
      <c r="J76" s="318"/>
    </row>
    <row r="77" spans="1:10" x14ac:dyDescent="0.2">
      <c r="A77" s="91"/>
      <c r="B77" s="91"/>
      <c r="C77" s="91"/>
      <c r="D77" s="91"/>
      <c r="E77" s="91"/>
      <c r="F77" s="91"/>
      <c r="G77" s="91"/>
      <c r="H77" s="91"/>
      <c r="I77" s="318"/>
      <c r="J77" s="318"/>
    </row>
    <row r="78" spans="1:10" x14ac:dyDescent="0.2">
      <c r="A78" s="91"/>
      <c r="B78" s="91"/>
      <c r="C78" s="91"/>
      <c r="D78" s="91"/>
      <c r="E78" s="91"/>
      <c r="F78" s="91"/>
      <c r="G78" s="91"/>
      <c r="H78" s="91"/>
      <c r="I78" s="318"/>
      <c r="J78" s="318"/>
    </row>
    <row r="79" spans="1:10" x14ac:dyDescent="0.2">
      <c r="A79" s="91"/>
      <c r="B79" s="91"/>
      <c r="C79" s="91"/>
      <c r="D79" s="91"/>
      <c r="E79" s="91"/>
      <c r="F79" s="91"/>
      <c r="G79" s="91"/>
      <c r="H79" s="91"/>
      <c r="I79" s="318"/>
      <c r="J79" s="318"/>
    </row>
    <row r="80" spans="1:10" x14ac:dyDescent="0.2">
      <c r="A80" s="91"/>
      <c r="B80" s="91"/>
      <c r="C80" s="91"/>
      <c r="D80" s="91"/>
      <c r="E80" s="91"/>
      <c r="F80" s="91"/>
      <c r="G80" s="91"/>
      <c r="H80" s="91"/>
      <c r="I80" s="318"/>
      <c r="J80" s="318"/>
    </row>
    <row r="81" spans="1:10" x14ac:dyDescent="0.2">
      <c r="A81" s="91"/>
      <c r="B81" s="91"/>
      <c r="C81" s="91"/>
      <c r="D81" s="91"/>
      <c r="E81" s="91"/>
      <c r="F81" s="91"/>
      <c r="G81" s="91"/>
      <c r="H81" s="91"/>
      <c r="I81" s="318"/>
      <c r="J81" s="318"/>
    </row>
    <row r="82" spans="1:10" x14ac:dyDescent="0.2">
      <c r="A82" s="91"/>
      <c r="B82" s="91"/>
      <c r="C82" s="91"/>
      <c r="D82" s="91"/>
      <c r="E82" s="91"/>
      <c r="F82" s="91"/>
      <c r="G82" s="91"/>
      <c r="H82" s="91"/>
      <c r="I82" s="318"/>
      <c r="J82" s="318"/>
    </row>
    <row r="83" spans="1:10" x14ac:dyDescent="0.2">
      <c r="A83" s="91"/>
      <c r="B83" s="91"/>
      <c r="C83" s="91"/>
      <c r="D83" s="91"/>
      <c r="E83" s="91"/>
      <c r="F83" s="91"/>
      <c r="G83" s="91"/>
      <c r="H83" s="91"/>
      <c r="I83" s="318"/>
      <c r="J83" s="318"/>
    </row>
    <row r="84" spans="1:10" x14ac:dyDescent="0.2">
      <c r="A84" s="91"/>
      <c r="B84" s="91"/>
      <c r="C84" s="91"/>
      <c r="D84" s="91"/>
      <c r="E84" s="91"/>
      <c r="F84" s="91"/>
      <c r="G84" s="91"/>
      <c r="H84" s="91"/>
      <c r="I84" s="318"/>
      <c r="J84" s="318"/>
    </row>
    <row r="85" spans="1:10" x14ac:dyDescent="0.2">
      <c r="A85" s="91"/>
      <c r="B85" s="91"/>
      <c r="C85" s="91"/>
      <c r="D85" s="91"/>
      <c r="E85" s="91"/>
      <c r="F85" s="91"/>
      <c r="G85" s="91"/>
      <c r="H85" s="91"/>
      <c r="I85" s="318"/>
      <c r="J85" s="318"/>
    </row>
    <row r="86" spans="1:10" x14ac:dyDescent="0.2">
      <c r="A86" s="91"/>
      <c r="B86" s="91"/>
      <c r="C86" s="91"/>
      <c r="D86" s="91"/>
      <c r="E86" s="91"/>
      <c r="F86" s="91"/>
      <c r="G86" s="91"/>
      <c r="H86" s="91"/>
      <c r="I86" s="318"/>
      <c r="J86" s="318"/>
    </row>
    <row r="87" spans="1:10" x14ac:dyDescent="0.2">
      <c r="A87" s="91"/>
      <c r="B87" s="91"/>
      <c r="C87" s="91"/>
      <c r="D87" s="91"/>
      <c r="E87" s="91"/>
      <c r="F87" s="91"/>
      <c r="G87" s="91"/>
      <c r="H87" s="91"/>
      <c r="I87" s="318"/>
      <c r="J87" s="318"/>
    </row>
    <row r="88" spans="1:10" x14ac:dyDescent="0.2">
      <c r="A88" s="91"/>
      <c r="B88" s="91"/>
      <c r="C88" s="91"/>
      <c r="D88" s="91"/>
      <c r="E88" s="91"/>
      <c r="F88" s="91"/>
      <c r="G88" s="91"/>
      <c r="H88" s="91"/>
      <c r="I88" s="318"/>
      <c r="J88" s="318"/>
    </row>
    <row r="89" spans="1:10" x14ac:dyDescent="0.2">
      <c r="A89" s="91"/>
      <c r="B89" s="91"/>
      <c r="C89" s="91"/>
      <c r="D89" s="91"/>
      <c r="E89" s="91"/>
      <c r="F89" s="91"/>
      <c r="G89" s="91"/>
      <c r="H89" s="91"/>
      <c r="I89" s="318"/>
      <c r="J89" s="318"/>
    </row>
    <row r="90" spans="1:10" x14ac:dyDescent="0.2">
      <c r="A90" s="91"/>
      <c r="B90" s="91"/>
      <c r="C90" s="91"/>
      <c r="D90" s="91"/>
      <c r="E90" s="91"/>
      <c r="F90" s="91"/>
      <c r="G90" s="91"/>
      <c r="H90" s="91"/>
      <c r="I90" s="318"/>
      <c r="J90" s="318"/>
    </row>
    <row r="91" spans="1:10" x14ac:dyDescent="0.2">
      <c r="A91" s="91"/>
      <c r="B91" s="91"/>
      <c r="C91" s="91"/>
      <c r="D91" s="91"/>
      <c r="E91" s="91"/>
      <c r="F91" s="91"/>
      <c r="G91" s="91"/>
      <c r="H91" s="91"/>
      <c r="I91" s="318"/>
      <c r="J91" s="318"/>
    </row>
    <row r="92" spans="1:10" x14ac:dyDescent="0.2">
      <c r="A92" s="91"/>
      <c r="B92" s="91"/>
      <c r="C92" s="91"/>
      <c r="D92" s="91"/>
      <c r="E92" s="91"/>
      <c r="F92" s="91"/>
      <c r="G92" s="91"/>
      <c r="H92" s="91"/>
      <c r="I92" s="318"/>
      <c r="J92" s="318"/>
    </row>
    <row r="93" spans="1:10" x14ac:dyDescent="0.2">
      <c r="A93" s="91"/>
      <c r="B93" s="91"/>
      <c r="C93" s="91"/>
      <c r="D93" s="91"/>
      <c r="E93" s="91"/>
      <c r="F93" s="91"/>
      <c r="G93" s="91"/>
      <c r="H93" s="91"/>
      <c r="I93" s="318"/>
      <c r="J93" s="318"/>
    </row>
  </sheetData>
  <mergeCells count="40">
    <mergeCell ref="J37:J40"/>
    <mergeCell ref="K37:K40"/>
    <mergeCell ref="I2:K2"/>
    <mergeCell ref="I5:I35"/>
    <mergeCell ref="J5:J35"/>
    <mergeCell ref="K5:K35"/>
    <mergeCell ref="E34:G34"/>
    <mergeCell ref="E27:G27"/>
    <mergeCell ref="E31:G31"/>
    <mergeCell ref="E32:G32"/>
    <mergeCell ref="I37:I40"/>
    <mergeCell ref="E3:G3"/>
    <mergeCell ref="E5:G5"/>
    <mergeCell ref="E6:G6"/>
    <mergeCell ref="E13:G13"/>
    <mergeCell ref="E24:G24"/>
    <mergeCell ref="D37:D40"/>
    <mergeCell ref="A4:A35"/>
    <mergeCell ref="B4:B35"/>
    <mergeCell ref="C5:C35"/>
    <mergeCell ref="D5:D35"/>
    <mergeCell ref="B37:B43"/>
    <mergeCell ref="A37:A43"/>
    <mergeCell ref="C39:C40"/>
    <mergeCell ref="D41:E41"/>
    <mergeCell ref="E35:G35"/>
    <mergeCell ref="E28:G28"/>
    <mergeCell ref="E29:G29"/>
    <mergeCell ref="E30:G30"/>
    <mergeCell ref="E25:G25"/>
    <mergeCell ref="E26:G26"/>
    <mergeCell ref="E33:G33"/>
    <mergeCell ref="G41:H41"/>
    <mergeCell ref="G42:H42"/>
    <mergeCell ref="A44:H44"/>
    <mergeCell ref="A51:H51"/>
    <mergeCell ref="G43:H43"/>
    <mergeCell ref="C45:C48"/>
    <mergeCell ref="D45:D48"/>
    <mergeCell ref="B50:H50"/>
  </mergeCells>
  <pageMargins left="0.78749999999999998" right="0.78749999999999998" top="1.05277777777778" bottom="1.05277777777778" header="0.78749999999999998" footer="0.78749999999999998"/>
  <pageSetup paperSize="9" scale="67" fitToHeight="0" orientation="landscape" useFirstPageNumber="1" horizontalDpi="300" verticalDpi="300" r:id="rId1"/>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F1" zoomScale="71" zoomScaleNormal="71" workbookViewId="0">
      <selection activeCell="M12" sqref="M12"/>
    </sheetView>
  </sheetViews>
  <sheetFormatPr defaultColWidth="11.7265625" defaultRowHeight="12.5" x14ac:dyDescent="0.2"/>
  <cols>
    <col min="1" max="1" width="7.1796875" style="66" customWidth="1"/>
    <col min="2" max="2" width="14.54296875" style="66" customWidth="1"/>
    <col min="3" max="3" width="11.7265625" style="66"/>
    <col min="4" max="4" width="12.81640625" style="66" customWidth="1"/>
    <col min="5" max="5" width="40.1796875" style="66" customWidth="1"/>
    <col min="6" max="6" width="27.453125" style="66" customWidth="1"/>
    <col min="7" max="7" width="29.453125" style="66" customWidth="1"/>
    <col min="8" max="8" width="15.54296875" style="66" customWidth="1"/>
    <col min="9" max="9" width="12.81640625" style="288" customWidth="1"/>
    <col min="10" max="10" width="15.26953125" style="288" customWidth="1"/>
    <col min="11" max="11" width="17.1796875" style="288" customWidth="1"/>
    <col min="12" max="16384" width="11.7265625" style="66"/>
  </cols>
  <sheetData>
    <row r="1" spans="1:11" ht="13" x14ac:dyDescent="0.25">
      <c r="A1" s="406" t="s">
        <v>65</v>
      </c>
      <c r="B1" s="407"/>
      <c r="C1" s="227"/>
      <c r="D1" s="227"/>
      <c r="E1" s="227"/>
      <c r="F1" s="227"/>
      <c r="G1" s="227"/>
      <c r="H1" s="227"/>
      <c r="I1" s="306"/>
      <c r="J1" s="307"/>
      <c r="K1" s="308"/>
    </row>
    <row r="2" spans="1:11" ht="52.4" customHeight="1" x14ac:dyDescent="0.2">
      <c r="A2" s="413" t="s">
        <v>488</v>
      </c>
      <c r="B2" s="414"/>
      <c r="C2" s="414"/>
      <c r="D2" s="414"/>
      <c r="E2" s="414"/>
      <c r="F2" s="414"/>
      <c r="G2" s="414"/>
      <c r="H2" s="415"/>
      <c r="I2" s="386" t="s">
        <v>487</v>
      </c>
      <c r="J2" s="386"/>
      <c r="K2" s="387"/>
    </row>
    <row r="3" spans="1:11" ht="13" customHeight="1" x14ac:dyDescent="0.2">
      <c r="A3" s="228"/>
      <c r="B3" s="104"/>
      <c r="C3" s="104"/>
      <c r="D3" s="104"/>
      <c r="E3" s="104"/>
      <c r="F3" s="104"/>
      <c r="G3" s="104"/>
      <c r="H3" s="104"/>
      <c r="I3" s="95"/>
      <c r="J3" s="95"/>
      <c r="K3" s="269"/>
    </row>
    <row r="4" spans="1:11" ht="52.5" thickBot="1" x14ac:dyDescent="0.3">
      <c r="A4" s="274" t="s">
        <v>2</v>
      </c>
      <c r="B4" s="127" t="s">
        <v>3</v>
      </c>
      <c r="C4" s="105" t="s">
        <v>4</v>
      </c>
      <c r="D4" s="102"/>
      <c r="E4" s="408" t="s">
        <v>5</v>
      </c>
      <c r="F4" s="408"/>
      <c r="G4" s="408"/>
      <c r="H4" s="105" t="s">
        <v>6</v>
      </c>
      <c r="I4" s="95" t="s">
        <v>7</v>
      </c>
      <c r="J4" s="95" t="s">
        <v>66</v>
      </c>
      <c r="K4" s="269" t="s">
        <v>67</v>
      </c>
    </row>
    <row r="5" spans="1:11" x14ac:dyDescent="0.2">
      <c r="A5" s="416">
        <v>2</v>
      </c>
      <c r="B5" s="410">
        <v>8</v>
      </c>
      <c r="C5" s="273">
        <v>1</v>
      </c>
      <c r="D5" s="103" t="s">
        <v>10</v>
      </c>
      <c r="E5" s="103"/>
      <c r="F5" s="103"/>
      <c r="G5" s="103"/>
      <c r="H5" s="103"/>
      <c r="I5" s="283"/>
      <c r="J5" s="283"/>
      <c r="K5" s="309"/>
    </row>
    <row r="6" spans="1:11" ht="69.650000000000006" customHeight="1" x14ac:dyDescent="0.2">
      <c r="A6" s="417"/>
      <c r="B6" s="411"/>
      <c r="C6" s="401" t="s">
        <v>11</v>
      </c>
      <c r="D6" s="370" t="s">
        <v>68</v>
      </c>
      <c r="E6" s="405" t="s">
        <v>69</v>
      </c>
      <c r="F6" s="405"/>
      <c r="G6" s="405"/>
      <c r="H6" s="73"/>
      <c r="I6" s="419" t="e">
        <f>#REF!</f>
        <v>#REF!</v>
      </c>
      <c r="J6" s="419" t="e">
        <f>#REF!</f>
        <v>#REF!</v>
      </c>
      <c r="K6" s="420" t="e">
        <f>#REF!</f>
        <v>#REF!</v>
      </c>
    </row>
    <row r="7" spans="1:11" ht="10.5" x14ac:dyDescent="0.2">
      <c r="A7" s="417"/>
      <c r="B7" s="411"/>
      <c r="C7" s="401"/>
      <c r="D7" s="370"/>
      <c r="E7" s="382" t="s">
        <v>70</v>
      </c>
      <c r="F7" s="382"/>
      <c r="G7" s="382"/>
      <c r="H7" s="73"/>
      <c r="I7" s="419"/>
      <c r="J7" s="419"/>
      <c r="K7" s="420"/>
    </row>
    <row r="8" spans="1:11" ht="10.5" x14ac:dyDescent="0.2">
      <c r="A8" s="417"/>
      <c r="B8" s="411"/>
      <c r="C8" s="401"/>
      <c r="D8" s="370"/>
      <c r="E8" s="74" t="s">
        <v>71</v>
      </c>
      <c r="F8" s="74" t="s">
        <v>47</v>
      </c>
      <c r="G8" s="74" t="s">
        <v>48</v>
      </c>
      <c r="H8" s="74" t="s">
        <v>6</v>
      </c>
      <c r="I8" s="419"/>
      <c r="J8" s="419"/>
      <c r="K8" s="420"/>
    </row>
    <row r="9" spans="1:11" ht="10" x14ac:dyDescent="0.2">
      <c r="A9" s="417"/>
      <c r="B9" s="411"/>
      <c r="C9" s="401"/>
      <c r="D9" s="370"/>
      <c r="E9" s="73" t="s">
        <v>18</v>
      </c>
      <c r="F9" s="72">
        <v>1</v>
      </c>
      <c r="G9" s="72">
        <v>72</v>
      </c>
      <c r="H9" s="72" t="s">
        <v>19</v>
      </c>
      <c r="I9" s="419"/>
      <c r="J9" s="419"/>
      <c r="K9" s="420"/>
    </row>
    <row r="10" spans="1:11" ht="10" x14ac:dyDescent="0.2">
      <c r="A10" s="417"/>
      <c r="B10" s="411"/>
      <c r="C10" s="401"/>
      <c r="D10" s="370"/>
      <c r="E10" s="79" t="s">
        <v>72</v>
      </c>
      <c r="F10" s="72">
        <v>1</v>
      </c>
      <c r="G10" s="72">
        <v>60</v>
      </c>
      <c r="H10" s="72" t="s">
        <v>19</v>
      </c>
      <c r="I10" s="419"/>
      <c r="J10" s="419"/>
      <c r="K10" s="420"/>
    </row>
    <row r="11" spans="1:11" ht="10" x14ac:dyDescent="0.2">
      <c r="A11" s="417"/>
      <c r="B11" s="411"/>
      <c r="C11" s="401"/>
      <c r="D11" s="370"/>
      <c r="E11" s="79" t="s">
        <v>21</v>
      </c>
      <c r="F11" s="72">
        <v>1</v>
      </c>
      <c r="G11" s="72">
        <v>133</v>
      </c>
      <c r="H11" s="72" t="s">
        <v>19</v>
      </c>
      <c r="I11" s="419"/>
      <c r="J11" s="419"/>
      <c r="K11" s="420"/>
    </row>
    <row r="12" spans="1:11" ht="10" x14ac:dyDescent="0.2">
      <c r="A12" s="417"/>
      <c r="B12" s="411"/>
      <c r="C12" s="401"/>
      <c r="D12" s="370"/>
      <c r="E12" s="79" t="s">
        <v>73</v>
      </c>
      <c r="F12" s="72">
        <v>1</v>
      </c>
      <c r="G12" s="72">
        <v>172</v>
      </c>
      <c r="H12" s="72" t="s">
        <v>19</v>
      </c>
      <c r="I12" s="419"/>
      <c r="J12" s="419"/>
      <c r="K12" s="420"/>
    </row>
    <row r="13" spans="1:11" ht="10" x14ac:dyDescent="0.2">
      <c r="A13" s="417"/>
      <c r="B13" s="411"/>
      <c r="C13" s="401"/>
      <c r="D13" s="370"/>
      <c r="E13" s="73"/>
      <c r="F13" s="73"/>
      <c r="G13" s="73"/>
      <c r="H13" s="73"/>
      <c r="I13" s="419"/>
      <c r="J13" s="419"/>
      <c r="K13" s="420"/>
    </row>
    <row r="14" spans="1:11" ht="12.75" customHeight="1" x14ac:dyDescent="0.2">
      <c r="A14" s="417"/>
      <c r="B14" s="411"/>
      <c r="C14" s="401"/>
      <c r="D14" s="370"/>
      <c r="E14" s="405" t="s">
        <v>74</v>
      </c>
      <c r="F14" s="405"/>
      <c r="G14" s="405"/>
      <c r="H14" s="73"/>
      <c r="I14" s="419"/>
      <c r="J14" s="419"/>
      <c r="K14" s="420"/>
    </row>
    <row r="15" spans="1:11" ht="10.5" x14ac:dyDescent="0.2">
      <c r="A15" s="417"/>
      <c r="B15" s="411"/>
      <c r="C15" s="401"/>
      <c r="D15" s="370"/>
      <c r="E15" s="106" t="s">
        <v>71</v>
      </c>
      <c r="F15" s="74" t="s">
        <v>47</v>
      </c>
      <c r="G15" s="74" t="s">
        <v>75</v>
      </c>
      <c r="H15" s="74" t="s">
        <v>6</v>
      </c>
      <c r="I15" s="419"/>
      <c r="J15" s="419"/>
      <c r="K15" s="420"/>
    </row>
    <row r="16" spans="1:11" ht="10" x14ac:dyDescent="0.2">
      <c r="A16" s="417"/>
      <c r="B16" s="411"/>
      <c r="C16" s="401"/>
      <c r="D16" s="370"/>
      <c r="E16" s="79" t="s">
        <v>25</v>
      </c>
      <c r="F16" s="72">
        <v>1</v>
      </c>
      <c r="G16" s="72">
        <v>40</v>
      </c>
      <c r="H16" s="72" t="s">
        <v>26</v>
      </c>
      <c r="I16" s="419"/>
      <c r="J16" s="419"/>
      <c r="K16" s="420"/>
    </row>
    <row r="17" spans="1:11" ht="10" x14ac:dyDescent="0.2">
      <c r="A17" s="417"/>
      <c r="B17" s="411"/>
      <c r="C17" s="401"/>
      <c r="D17" s="370"/>
      <c r="E17" s="79" t="s">
        <v>27</v>
      </c>
      <c r="F17" s="72">
        <v>1.3</v>
      </c>
      <c r="G17" s="72">
        <v>35</v>
      </c>
      <c r="H17" s="72" t="s">
        <v>26</v>
      </c>
      <c r="I17" s="419"/>
      <c r="J17" s="419"/>
      <c r="K17" s="420"/>
    </row>
    <row r="18" spans="1:11" ht="10" x14ac:dyDescent="0.2">
      <c r="A18" s="417"/>
      <c r="B18" s="411"/>
      <c r="C18" s="401"/>
      <c r="D18" s="370"/>
      <c r="E18" s="79" t="s">
        <v>28</v>
      </c>
      <c r="F18" s="72">
        <v>1</v>
      </c>
      <c r="G18" s="72">
        <v>30</v>
      </c>
      <c r="H18" s="72" t="s">
        <v>26</v>
      </c>
      <c r="I18" s="419"/>
      <c r="J18" s="419"/>
      <c r="K18" s="420"/>
    </row>
    <row r="19" spans="1:11" ht="10" x14ac:dyDescent="0.2">
      <c r="A19" s="417"/>
      <c r="B19" s="411"/>
      <c r="C19" s="401"/>
      <c r="D19" s="370"/>
      <c r="E19" s="79" t="s">
        <v>29</v>
      </c>
      <c r="F19" s="72">
        <v>1</v>
      </c>
      <c r="G19" s="72">
        <v>30</v>
      </c>
      <c r="H19" s="72" t="s">
        <v>26</v>
      </c>
      <c r="I19" s="419"/>
      <c r="J19" s="419"/>
      <c r="K19" s="420"/>
    </row>
    <row r="20" spans="1:11" ht="10" x14ac:dyDescent="0.2">
      <c r="A20" s="417"/>
      <c r="B20" s="411"/>
      <c r="C20" s="401"/>
      <c r="D20" s="370"/>
      <c r="E20" s="79" t="s">
        <v>30</v>
      </c>
      <c r="F20" s="72">
        <v>1</v>
      </c>
      <c r="G20" s="72">
        <v>30</v>
      </c>
      <c r="H20" s="72" t="s">
        <v>26</v>
      </c>
      <c r="I20" s="419"/>
      <c r="J20" s="419"/>
      <c r="K20" s="420"/>
    </row>
    <row r="21" spans="1:11" ht="25" customHeight="1" x14ac:dyDescent="0.2">
      <c r="A21" s="417"/>
      <c r="B21" s="411"/>
      <c r="C21" s="401"/>
      <c r="D21" s="370"/>
      <c r="E21" s="79" t="s">
        <v>31</v>
      </c>
      <c r="F21" s="72">
        <v>1</v>
      </c>
      <c r="G21" s="72">
        <v>30</v>
      </c>
      <c r="H21" s="72" t="s">
        <v>26</v>
      </c>
      <c r="I21" s="419"/>
      <c r="J21" s="419"/>
      <c r="K21" s="420"/>
    </row>
    <row r="22" spans="1:11" ht="25" customHeight="1" x14ac:dyDescent="0.2">
      <c r="A22" s="417"/>
      <c r="B22" s="411"/>
      <c r="C22" s="401"/>
      <c r="D22" s="370"/>
      <c r="E22" s="79" t="s">
        <v>32</v>
      </c>
      <c r="F22" s="72">
        <v>1</v>
      </c>
      <c r="G22" s="72">
        <v>30</v>
      </c>
      <c r="H22" s="72" t="s">
        <v>26</v>
      </c>
      <c r="I22" s="419"/>
      <c r="J22" s="419"/>
      <c r="K22" s="420"/>
    </row>
    <row r="23" spans="1:11" ht="10" x14ac:dyDescent="0.2">
      <c r="A23" s="417"/>
      <c r="B23" s="411"/>
      <c r="C23" s="401"/>
      <c r="D23" s="370"/>
      <c r="E23" s="79" t="s">
        <v>33</v>
      </c>
      <c r="F23" s="72">
        <v>1.3</v>
      </c>
      <c r="G23" s="72">
        <v>30</v>
      </c>
      <c r="H23" s="72" t="s">
        <v>26</v>
      </c>
      <c r="I23" s="419"/>
      <c r="J23" s="419"/>
      <c r="K23" s="420"/>
    </row>
    <row r="24" spans="1:11" ht="25" customHeight="1" x14ac:dyDescent="0.2">
      <c r="A24" s="417"/>
      <c r="B24" s="411"/>
      <c r="C24" s="401"/>
      <c r="D24" s="370"/>
      <c r="E24" s="79" t="s">
        <v>76</v>
      </c>
      <c r="F24" s="72">
        <v>1.3</v>
      </c>
      <c r="G24" s="72">
        <v>40</v>
      </c>
      <c r="H24" s="72" t="s">
        <v>26</v>
      </c>
      <c r="I24" s="419"/>
      <c r="J24" s="419"/>
      <c r="K24" s="420"/>
    </row>
    <row r="25" spans="1:11" ht="12.75" customHeight="1" x14ac:dyDescent="0.2">
      <c r="A25" s="417"/>
      <c r="B25" s="411"/>
      <c r="C25" s="401"/>
      <c r="D25" s="370"/>
      <c r="E25" s="405" t="s">
        <v>77</v>
      </c>
      <c r="F25" s="405"/>
      <c r="G25" s="405"/>
      <c r="H25" s="73"/>
      <c r="I25" s="419"/>
      <c r="J25" s="419"/>
      <c r="K25" s="420"/>
    </row>
    <row r="26" spans="1:11" ht="23.9" customHeight="1" x14ac:dyDescent="0.2">
      <c r="A26" s="417"/>
      <c r="B26" s="411"/>
      <c r="C26" s="401"/>
      <c r="D26" s="370"/>
      <c r="E26" s="405" t="s">
        <v>78</v>
      </c>
      <c r="F26" s="405"/>
      <c r="G26" s="405"/>
      <c r="H26" s="73"/>
      <c r="I26" s="419"/>
      <c r="J26" s="419"/>
      <c r="K26" s="420"/>
    </row>
    <row r="27" spans="1:11" ht="12.75" customHeight="1" x14ac:dyDescent="0.2">
      <c r="A27" s="417"/>
      <c r="B27" s="411"/>
      <c r="C27" s="401"/>
      <c r="D27" s="370"/>
      <c r="E27" s="409" t="s">
        <v>79</v>
      </c>
      <c r="F27" s="409"/>
      <c r="G27" s="409"/>
      <c r="H27" s="73"/>
      <c r="I27" s="419"/>
      <c r="J27" s="419"/>
      <c r="K27" s="420"/>
    </row>
    <row r="28" spans="1:11" ht="12.75" customHeight="1" x14ac:dyDescent="0.2">
      <c r="A28" s="417"/>
      <c r="B28" s="411"/>
      <c r="C28" s="401"/>
      <c r="D28" s="370"/>
      <c r="E28" s="383" t="s">
        <v>80</v>
      </c>
      <c r="F28" s="383"/>
      <c r="G28" s="383"/>
      <c r="H28" s="73"/>
      <c r="I28" s="419"/>
      <c r="J28" s="419"/>
      <c r="K28" s="420"/>
    </row>
    <row r="29" spans="1:11" ht="12.75" customHeight="1" x14ac:dyDescent="0.2">
      <c r="A29" s="417"/>
      <c r="B29" s="411"/>
      <c r="C29" s="401"/>
      <c r="D29" s="370"/>
      <c r="E29" s="383"/>
      <c r="F29" s="383"/>
      <c r="G29" s="383"/>
      <c r="H29" s="73"/>
      <c r="I29" s="419"/>
      <c r="J29" s="419"/>
      <c r="K29" s="420"/>
    </row>
    <row r="30" spans="1:11" ht="12.75" customHeight="1" x14ac:dyDescent="0.2">
      <c r="A30" s="417"/>
      <c r="B30" s="411"/>
      <c r="C30" s="401"/>
      <c r="D30" s="370"/>
      <c r="E30" s="383"/>
      <c r="F30" s="383"/>
      <c r="G30" s="383"/>
      <c r="H30" s="73"/>
      <c r="I30" s="419"/>
      <c r="J30" s="419"/>
      <c r="K30" s="420"/>
    </row>
    <row r="31" spans="1:11" ht="12.75" customHeight="1" x14ac:dyDescent="0.2">
      <c r="A31" s="417"/>
      <c r="B31" s="411"/>
      <c r="C31" s="401"/>
      <c r="D31" s="370"/>
      <c r="E31" s="382" t="s">
        <v>38</v>
      </c>
      <c r="F31" s="382"/>
      <c r="G31" s="382"/>
      <c r="H31" s="73"/>
      <c r="I31" s="419"/>
      <c r="J31" s="419"/>
      <c r="K31" s="420"/>
    </row>
    <row r="32" spans="1:11" ht="12.75" customHeight="1" x14ac:dyDescent="0.2">
      <c r="A32" s="417"/>
      <c r="B32" s="411"/>
      <c r="C32" s="401"/>
      <c r="D32" s="370"/>
      <c r="E32" s="383" t="s">
        <v>81</v>
      </c>
      <c r="F32" s="383"/>
      <c r="G32" s="383"/>
      <c r="H32" s="73"/>
      <c r="I32" s="419"/>
      <c r="J32" s="419"/>
      <c r="K32" s="420"/>
    </row>
    <row r="33" spans="1:11" ht="35.15" customHeight="1" x14ac:dyDescent="0.2">
      <c r="A33" s="417"/>
      <c r="B33" s="411"/>
      <c r="C33" s="401"/>
      <c r="D33" s="404"/>
      <c r="E33" s="383" t="s">
        <v>82</v>
      </c>
      <c r="F33" s="383"/>
      <c r="G33" s="383"/>
      <c r="H33" s="73"/>
      <c r="I33" s="419"/>
      <c r="J33" s="419"/>
      <c r="K33" s="420"/>
    </row>
    <row r="34" spans="1:11" ht="35.15" customHeight="1" x14ac:dyDescent="0.2">
      <c r="A34" s="417"/>
      <c r="B34" s="411"/>
      <c r="C34" s="401"/>
      <c r="D34" s="404"/>
      <c r="E34" s="383" t="s">
        <v>83</v>
      </c>
      <c r="F34" s="383"/>
      <c r="G34" s="383"/>
      <c r="H34" s="73"/>
      <c r="I34" s="419"/>
      <c r="J34" s="419"/>
      <c r="K34" s="420"/>
    </row>
    <row r="35" spans="1:11" ht="35.15" customHeight="1" x14ac:dyDescent="0.2">
      <c r="A35" s="417"/>
      <c r="B35" s="411"/>
      <c r="C35" s="401"/>
      <c r="D35" s="404"/>
      <c r="E35" s="383" t="s">
        <v>84</v>
      </c>
      <c r="F35" s="383"/>
      <c r="G35" s="383"/>
      <c r="H35" s="73"/>
      <c r="I35" s="419"/>
      <c r="J35" s="419"/>
      <c r="K35" s="420"/>
    </row>
    <row r="36" spans="1:11" ht="23.9" customHeight="1" x14ac:dyDescent="0.2">
      <c r="A36" s="417"/>
      <c r="B36" s="411"/>
      <c r="C36" s="401"/>
      <c r="D36" s="404"/>
      <c r="E36" s="405" t="s">
        <v>85</v>
      </c>
      <c r="F36" s="405"/>
      <c r="G36" s="405"/>
      <c r="H36" s="73"/>
      <c r="I36" s="419"/>
      <c r="J36" s="419"/>
      <c r="K36" s="420"/>
    </row>
    <row r="37" spans="1:11" ht="83.5" customHeight="1" x14ac:dyDescent="0.2">
      <c r="A37" s="417"/>
      <c r="B37" s="411"/>
      <c r="C37" s="401"/>
      <c r="D37" s="404"/>
      <c r="E37" s="398" t="s">
        <v>86</v>
      </c>
      <c r="F37" s="398"/>
      <c r="G37" s="398"/>
      <c r="H37" s="73"/>
      <c r="I37" s="419"/>
      <c r="J37" s="419"/>
      <c r="K37" s="420"/>
    </row>
    <row r="38" spans="1:11" ht="105" customHeight="1" x14ac:dyDescent="0.2">
      <c r="A38" s="417"/>
      <c r="B38" s="411"/>
      <c r="C38" s="211">
        <v>2</v>
      </c>
      <c r="D38" s="91"/>
      <c r="E38" s="107" t="s">
        <v>45</v>
      </c>
      <c r="F38" s="108" t="s">
        <v>46</v>
      </c>
      <c r="G38" s="108" t="s">
        <v>55</v>
      </c>
      <c r="H38" s="109" t="s">
        <v>6</v>
      </c>
      <c r="I38" s="95" t="s">
        <v>7</v>
      </c>
      <c r="J38" s="95" t="s">
        <v>87</v>
      </c>
      <c r="K38" s="269" t="s">
        <v>88</v>
      </c>
    </row>
    <row r="39" spans="1:11" ht="80.150000000000006" customHeight="1" x14ac:dyDescent="0.2">
      <c r="A39" s="417"/>
      <c r="B39" s="411"/>
      <c r="C39" s="401" t="s">
        <v>11</v>
      </c>
      <c r="D39" s="402" t="s">
        <v>89</v>
      </c>
      <c r="E39" s="89" t="s">
        <v>18</v>
      </c>
      <c r="F39" s="89">
        <v>1</v>
      </c>
      <c r="G39" s="89">
        <v>72</v>
      </c>
      <c r="H39" s="72" t="s">
        <v>19</v>
      </c>
      <c r="I39" s="419" t="e">
        <f>#REF!</f>
        <v>#REF!</v>
      </c>
      <c r="J39" s="419" t="e">
        <f>#REF!</f>
        <v>#REF!</v>
      </c>
      <c r="K39" s="421" t="e">
        <f>#REF!</f>
        <v>#REF!</v>
      </c>
    </row>
    <row r="40" spans="1:11" ht="41.15" customHeight="1" x14ac:dyDescent="0.2">
      <c r="A40" s="417"/>
      <c r="B40" s="411"/>
      <c r="C40" s="401"/>
      <c r="D40" s="402"/>
      <c r="E40" s="89" t="s">
        <v>72</v>
      </c>
      <c r="F40" s="89">
        <v>1</v>
      </c>
      <c r="G40" s="89">
        <v>60</v>
      </c>
      <c r="H40" s="72" t="s">
        <v>19</v>
      </c>
      <c r="I40" s="419"/>
      <c r="J40" s="419"/>
      <c r="K40" s="420"/>
    </row>
    <row r="41" spans="1:11" ht="41.15" customHeight="1" x14ac:dyDescent="0.2">
      <c r="A41" s="417"/>
      <c r="B41" s="411"/>
      <c r="C41" s="401"/>
      <c r="D41" s="402"/>
      <c r="E41" s="89" t="s">
        <v>21</v>
      </c>
      <c r="F41" s="89">
        <v>1</v>
      </c>
      <c r="G41" s="89">
        <v>133</v>
      </c>
      <c r="H41" s="72" t="s">
        <v>19</v>
      </c>
      <c r="I41" s="419"/>
      <c r="J41" s="419"/>
      <c r="K41" s="420"/>
    </row>
    <row r="42" spans="1:11" ht="20.5" customHeight="1" thickBot="1" x14ac:dyDescent="0.25">
      <c r="A42" s="418"/>
      <c r="B42" s="412"/>
      <c r="C42" s="401"/>
      <c r="D42" s="402"/>
      <c r="E42" s="89" t="s">
        <v>51</v>
      </c>
      <c r="F42" s="89">
        <v>3</v>
      </c>
      <c r="G42" s="89">
        <v>10</v>
      </c>
      <c r="H42" s="72" t="s">
        <v>90</v>
      </c>
      <c r="I42" s="419"/>
      <c r="J42" s="419"/>
      <c r="K42" s="421"/>
    </row>
    <row r="43" spans="1:11" ht="101.5" customHeight="1" x14ac:dyDescent="0.2">
      <c r="A43" s="230"/>
      <c r="B43" s="199"/>
      <c r="C43" s="110">
        <v>3</v>
      </c>
      <c r="D43" s="403" t="s">
        <v>91</v>
      </c>
      <c r="E43" s="403"/>
      <c r="F43" s="403"/>
      <c r="G43" s="111" t="s">
        <v>6</v>
      </c>
      <c r="H43" s="112" t="s">
        <v>55</v>
      </c>
      <c r="I43" s="301" t="s">
        <v>56</v>
      </c>
      <c r="J43" s="95" t="s">
        <v>57</v>
      </c>
      <c r="K43" s="242" t="s">
        <v>92</v>
      </c>
    </row>
    <row r="44" spans="1:11" ht="30" x14ac:dyDescent="0.2">
      <c r="A44" s="231"/>
      <c r="B44" s="113"/>
      <c r="C44" s="72" t="s">
        <v>11</v>
      </c>
      <c r="D44" s="89" t="s">
        <v>93</v>
      </c>
      <c r="E44" s="398" t="s">
        <v>94</v>
      </c>
      <c r="F44" s="398"/>
      <c r="G44" s="114" t="s">
        <v>95</v>
      </c>
      <c r="H44" s="72">
        <v>1</v>
      </c>
      <c r="I44" s="96" t="e">
        <f>#REF!</f>
        <v>#REF!</v>
      </c>
      <c r="J44" s="96" t="e">
        <f>#REF!</f>
        <v>#REF!</v>
      </c>
      <c r="K44" s="302" t="e">
        <f>#REF!</f>
        <v>#REF!</v>
      </c>
    </row>
    <row r="45" spans="1:11" ht="30" x14ac:dyDescent="0.2">
      <c r="A45" s="231"/>
      <c r="B45" s="113"/>
      <c r="C45" s="72" t="s">
        <v>62</v>
      </c>
      <c r="D45" s="115" t="s">
        <v>93</v>
      </c>
      <c r="E45" s="392" t="s">
        <v>96</v>
      </c>
      <c r="F45" s="392"/>
      <c r="G45" s="114" t="s">
        <v>95</v>
      </c>
      <c r="H45" s="72">
        <v>2</v>
      </c>
      <c r="I45" s="96" t="e">
        <f>#REF!</f>
        <v>#REF!</v>
      </c>
      <c r="J45" s="96" t="e">
        <f>#REF!</f>
        <v>#REF!</v>
      </c>
      <c r="K45" s="302" t="e">
        <f>#REF!</f>
        <v>#REF!</v>
      </c>
    </row>
    <row r="46" spans="1:11" ht="94" customHeight="1" x14ac:dyDescent="0.2">
      <c r="A46" s="232"/>
      <c r="B46" s="91"/>
      <c r="C46" s="68">
        <v>3</v>
      </c>
      <c r="D46" s="379" t="s">
        <v>97</v>
      </c>
      <c r="E46" s="379"/>
      <c r="F46" s="379"/>
      <c r="G46" s="117" t="s">
        <v>6</v>
      </c>
      <c r="H46" s="68" t="s">
        <v>55</v>
      </c>
      <c r="I46" s="270" t="s">
        <v>98</v>
      </c>
      <c r="J46" s="95" t="s">
        <v>99</v>
      </c>
      <c r="K46" s="271" t="s">
        <v>100</v>
      </c>
    </row>
    <row r="47" spans="1:11" ht="25" customHeight="1" x14ac:dyDescent="0.2">
      <c r="A47" s="233"/>
      <c r="B47" s="118"/>
      <c r="C47" s="72" t="s">
        <v>11</v>
      </c>
      <c r="D47" s="119" t="s">
        <v>101</v>
      </c>
      <c r="E47" s="400" t="s">
        <v>102</v>
      </c>
      <c r="F47" s="400"/>
      <c r="G47" s="120" t="s">
        <v>103</v>
      </c>
      <c r="H47" s="72">
        <v>2</v>
      </c>
      <c r="I47" s="97" t="e">
        <f>(#REF!+#REF!)/2</f>
        <v>#REF!</v>
      </c>
      <c r="J47" s="303" t="e">
        <f>H47*I47</f>
        <v>#REF!</v>
      </c>
      <c r="K47" s="304" t="e">
        <f>J47*B5</f>
        <v>#REF!</v>
      </c>
    </row>
    <row r="48" spans="1:11" ht="25" customHeight="1" x14ac:dyDescent="0.2">
      <c r="A48" s="234"/>
      <c r="B48" s="116"/>
      <c r="C48" s="72" t="s">
        <v>62</v>
      </c>
      <c r="D48" s="89" t="s">
        <v>104</v>
      </c>
      <c r="E48" s="391" t="s">
        <v>105</v>
      </c>
      <c r="F48" s="391"/>
      <c r="G48" s="120" t="s">
        <v>103</v>
      </c>
      <c r="H48" s="72">
        <v>3</v>
      </c>
      <c r="I48" s="97" t="e">
        <f>(#REF!+#REF!)/2</f>
        <v>#REF!</v>
      </c>
      <c r="J48" s="303" t="e">
        <f>I48*H48</f>
        <v>#REF!</v>
      </c>
      <c r="K48" s="304" t="e">
        <f>J48*B5</f>
        <v>#REF!</v>
      </c>
    </row>
    <row r="49" spans="1:11" ht="87.65" customHeight="1" x14ac:dyDescent="0.2">
      <c r="A49" s="235"/>
      <c r="B49" s="121"/>
      <c r="C49" s="72" t="s">
        <v>106</v>
      </c>
      <c r="D49" s="89" t="s">
        <v>107</v>
      </c>
      <c r="E49" s="392" t="s">
        <v>108</v>
      </c>
      <c r="F49" s="392"/>
      <c r="G49" s="114" t="s">
        <v>109</v>
      </c>
      <c r="H49" s="72">
        <v>1</v>
      </c>
      <c r="I49" s="97" t="e">
        <f>#REF!</f>
        <v>#REF!</v>
      </c>
      <c r="J49" s="303" t="e">
        <f>#REF!</f>
        <v>#REF!</v>
      </c>
      <c r="K49" s="304" t="e">
        <f>#REF!</f>
        <v>#REF!</v>
      </c>
    </row>
    <row r="50" spans="1:11" ht="68.5" customHeight="1" x14ac:dyDescent="0.2">
      <c r="A50" s="232"/>
      <c r="B50" s="91"/>
      <c r="C50" s="122">
        <v>4</v>
      </c>
      <c r="D50" s="393" t="s">
        <v>110</v>
      </c>
      <c r="E50" s="393"/>
      <c r="F50" s="393"/>
      <c r="G50" s="123" t="s">
        <v>6</v>
      </c>
      <c r="H50" s="124" t="s">
        <v>111</v>
      </c>
      <c r="I50" s="270" t="s">
        <v>112</v>
      </c>
      <c r="J50" s="95" t="s">
        <v>99</v>
      </c>
      <c r="K50" s="271" t="s">
        <v>113</v>
      </c>
    </row>
    <row r="51" spans="1:11" ht="26.25" customHeight="1" x14ac:dyDescent="0.2">
      <c r="A51" s="232"/>
      <c r="B51" s="91"/>
      <c r="C51" s="72" t="s">
        <v>11</v>
      </c>
      <c r="D51" s="394" t="s">
        <v>114</v>
      </c>
      <c r="E51" s="394"/>
      <c r="F51" s="394"/>
      <c r="G51" s="114" t="s">
        <v>115</v>
      </c>
      <c r="H51" s="72">
        <v>1</v>
      </c>
      <c r="I51" s="100" t="e">
        <f>(#REF!+#REF!+#REF!)/3</f>
        <v>#REF!</v>
      </c>
      <c r="J51" s="310" t="e">
        <f>I51*H51</f>
        <v>#REF!</v>
      </c>
      <c r="K51" s="248" t="e">
        <f>J51*B5</f>
        <v>#REF!</v>
      </c>
    </row>
    <row r="52" spans="1:11" ht="22" customHeight="1" x14ac:dyDescent="0.2">
      <c r="A52" s="232"/>
      <c r="B52" s="91"/>
      <c r="C52" s="72" t="s">
        <v>62</v>
      </c>
      <c r="D52" s="394" t="s">
        <v>116</v>
      </c>
      <c r="E52" s="394"/>
      <c r="F52" s="394"/>
      <c r="G52" s="114" t="s">
        <v>117</v>
      </c>
      <c r="H52" s="72">
        <v>1</v>
      </c>
      <c r="I52" s="100" t="e">
        <f>(#REF!+#REF!)/2</f>
        <v>#REF!</v>
      </c>
      <c r="J52" s="310" t="e">
        <f>I52*H52</f>
        <v>#REF!</v>
      </c>
      <c r="K52" s="248" t="e">
        <f>J52*B5</f>
        <v>#REF!</v>
      </c>
    </row>
    <row r="53" spans="1:11" ht="87" customHeight="1" x14ac:dyDescent="0.2">
      <c r="A53" s="232"/>
      <c r="B53" s="91"/>
      <c r="C53" s="125">
        <v>5</v>
      </c>
      <c r="D53" s="362" t="s">
        <v>118</v>
      </c>
      <c r="E53" s="362"/>
      <c r="F53" s="362"/>
      <c r="G53" s="126" t="s">
        <v>6</v>
      </c>
      <c r="H53" s="69" t="s">
        <v>55</v>
      </c>
      <c r="I53" s="270" t="s">
        <v>56</v>
      </c>
      <c r="J53" s="98" t="s">
        <v>57</v>
      </c>
      <c r="K53" s="271" t="s">
        <v>119</v>
      </c>
    </row>
    <row r="54" spans="1:11" ht="142" customHeight="1" x14ac:dyDescent="0.2">
      <c r="A54" s="232"/>
      <c r="B54" s="91"/>
      <c r="C54" s="72" t="s">
        <v>11</v>
      </c>
      <c r="D54" s="89" t="s">
        <v>120</v>
      </c>
      <c r="E54" s="398" t="s">
        <v>121</v>
      </c>
      <c r="F54" s="398"/>
      <c r="G54" s="128" t="s">
        <v>122</v>
      </c>
      <c r="H54" s="129">
        <v>2</v>
      </c>
      <c r="I54" s="99" t="e">
        <f>#REF!</f>
        <v>#REF!</v>
      </c>
      <c r="J54" s="100" t="e">
        <f>#REF!</f>
        <v>#REF!</v>
      </c>
      <c r="K54" s="248" t="e">
        <f>#REF!</f>
        <v>#REF!</v>
      </c>
    </row>
    <row r="55" spans="1:11" ht="261.64999999999998" customHeight="1" x14ac:dyDescent="0.2">
      <c r="A55" s="232"/>
      <c r="B55" s="91"/>
      <c r="C55" s="72" t="s">
        <v>62</v>
      </c>
      <c r="D55" s="89" t="s">
        <v>123</v>
      </c>
      <c r="E55" s="392" t="s">
        <v>491</v>
      </c>
      <c r="F55" s="392"/>
      <c r="G55" s="128" t="s">
        <v>122</v>
      </c>
      <c r="H55" s="129">
        <v>2</v>
      </c>
      <c r="I55" s="100" t="e">
        <f>#REF!</f>
        <v>#REF!</v>
      </c>
      <c r="J55" s="100" t="e">
        <f>#REF!</f>
        <v>#REF!</v>
      </c>
      <c r="K55" s="248" t="e">
        <f>#REF!</f>
        <v>#REF!</v>
      </c>
    </row>
    <row r="56" spans="1:11" ht="119.5" customHeight="1" x14ac:dyDescent="0.2">
      <c r="A56" s="232"/>
      <c r="B56" s="91"/>
      <c r="C56" s="72" t="s">
        <v>106</v>
      </c>
      <c r="D56" s="72" t="s">
        <v>124</v>
      </c>
      <c r="E56" s="370" t="s">
        <v>125</v>
      </c>
      <c r="F56" s="370"/>
      <c r="G56" s="128" t="s">
        <v>122</v>
      </c>
      <c r="H56" s="129">
        <v>2</v>
      </c>
      <c r="I56" s="100" t="e">
        <f>#REF!</f>
        <v>#REF!</v>
      </c>
      <c r="J56" s="100" t="e">
        <f>#REF!</f>
        <v>#REF!</v>
      </c>
      <c r="K56" s="248" t="e">
        <f>#REF!</f>
        <v>#REF!</v>
      </c>
    </row>
    <row r="57" spans="1:11" ht="97" customHeight="1" x14ac:dyDescent="0.2">
      <c r="A57" s="232"/>
      <c r="B57" s="91"/>
      <c r="C57" s="72" t="s">
        <v>126</v>
      </c>
      <c r="D57" s="130" t="s">
        <v>127</v>
      </c>
      <c r="E57" s="398" t="s">
        <v>128</v>
      </c>
      <c r="F57" s="398"/>
      <c r="G57" s="128" t="s">
        <v>122</v>
      </c>
      <c r="H57" s="131">
        <v>2</v>
      </c>
      <c r="I57" s="101" t="e">
        <f>#REF!</f>
        <v>#REF!</v>
      </c>
      <c r="J57" s="100" t="e">
        <f>#REF!</f>
        <v>#REF!</v>
      </c>
      <c r="K57" s="272" t="e">
        <f>#REF!</f>
        <v>#REF!</v>
      </c>
    </row>
    <row r="58" spans="1:11" ht="93" customHeight="1" x14ac:dyDescent="0.2">
      <c r="A58" s="236"/>
      <c r="B58" s="73"/>
      <c r="C58" s="68">
        <v>6</v>
      </c>
      <c r="D58" s="399" t="s">
        <v>129</v>
      </c>
      <c r="E58" s="399"/>
      <c r="F58" s="399"/>
      <c r="G58" s="132" t="s">
        <v>6</v>
      </c>
      <c r="H58" s="68" t="s">
        <v>55</v>
      </c>
      <c r="I58" s="63" t="s">
        <v>56</v>
      </c>
      <c r="J58" s="98" t="s">
        <v>57</v>
      </c>
      <c r="K58" s="271" t="s">
        <v>119</v>
      </c>
    </row>
    <row r="59" spans="1:11" ht="24" customHeight="1" x14ac:dyDescent="0.2">
      <c r="A59" s="237"/>
      <c r="B59" s="133"/>
      <c r="C59" s="89" t="s">
        <v>11</v>
      </c>
      <c r="D59" s="89" t="s">
        <v>59</v>
      </c>
      <c r="E59" s="391" t="s">
        <v>60</v>
      </c>
      <c r="F59" s="391"/>
      <c r="G59" s="128" t="s">
        <v>122</v>
      </c>
      <c r="H59" s="72">
        <v>2</v>
      </c>
      <c r="I59" s="100" t="e">
        <f>#REF!</f>
        <v>#REF!</v>
      </c>
      <c r="J59" s="100" t="e">
        <f>#REF!</f>
        <v>#REF!</v>
      </c>
      <c r="K59" s="248" t="e">
        <f>#REF!</f>
        <v>#REF!</v>
      </c>
    </row>
    <row r="60" spans="1:11" ht="37.5" customHeight="1" x14ac:dyDescent="0.2">
      <c r="A60" s="238"/>
      <c r="B60" s="93"/>
      <c r="C60" s="89" t="s">
        <v>62</v>
      </c>
      <c r="D60" s="89" t="s">
        <v>59</v>
      </c>
      <c r="E60" s="391" t="s">
        <v>60</v>
      </c>
      <c r="F60" s="391"/>
      <c r="G60" s="128" t="s">
        <v>130</v>
      </c>
      <c r="H60" s="72">
        <v>1</v>
      </c>
      <c r="I60" s="100" t="e">
        <f>#REF!</f>
        <v>#REF!</v>
      </c>
      <c r="J60" s="100" t="e">
        <f>#REF!</f>
        <v>#REF!</v>
      </c>
      <c r="K60" s="248" t="e">
        <f>#REF!</f>
        <v>#REF!</v>
      </c>
    </row>
    <row r="61" spans="1:11" ht="37.5" customHeight="1" x14ac:dyDescent="0.2">
      <c r="A61" s="238"/>
      <c r="B61" s="93"/>
      <c r="C61" s="89" t="s">
        <v>106</v>
      </c>
      <c r="D61" s="89" t="s">
        <v>131</v>
      </c>
      <c r="E61" s="391" t="s">
        <v>132</v>
      </c>
      <c r="F61" s="391"/>
      <c r="G61" s="128" t="s">
        <v>122</v>
      </c>
      <c r="H61" s="72">
        <v>2</v>
      </c>
      <c r="I61" s="100" t="e">
        <f>#REF!</f>
        <v>#REF!</v>
      </c>
      <c r="J61" s="100" t="e">
        <f>#REF!</f>
        <v>#REF!</v>
      </c>
      <c r="K61" s="248" t="e">
        <f>#REF!</f>
        <v>#REF!</v>
      </c>
    </row>
    <row r="62" spans="1:11" ht="37.5" customHeight="1" x14ac:dyDescent="0.2">
      <c r="A62" s="239"/>
      <c r="B62" s="134"/>
      <c r="C62" s="89" t="s">
        <v>126</v>
      </c>
      <c r="D62" s="89" t="s">
        <v>131</v>
      </c>
      <c r="E62" s="392" t="s">
        <v>132</v>
      </c>
      <c r="F62" s="392"/>
      <c r="G62" s="128" t="s">
        <v>130</v>
      </c>
      <c r="H62" s="72">
        <v>1</v>
      </c>
      <c r="I62" s="100" t="e">
        <f>#REF!</f>
        <v>#REF!</v>
      </c>
      <c r="J62" s="100" t="e">
        <f>#REF!</f>
        <v>#REF!</v>
      </c>
      <c r="K62" s="248" t="e">
        <f>#REF!</f>
        <v>#REF!</v>
      </c>
    </row>
    <row r="63" spans="1:11" ht="13.5" thickBot="1" x14ac:dyDescent="0.3">
      <c r="A63" s="395" t="s">
        <v>64</v>
      </c>
      <c r="B63" s="396"/>
      <c r="C63" s="396"/>
      <c r="D63" s="396"/>
      <c r="E63" s="396"/>
      <c r="F63" s="396"/>
      <c r="G63" s="396"/>
      <c r="H63" s="397"/>
      <c r="I63" s="285"/>
      <c r="J63" s="286" t="e">
        <f>J62+J61+J60+J59+J57+J56+J55+J54+J52+J51+J49+J48+J47+J45+J44+J39+J6</f>
        <v>#REF!</v>
      </c>
      <c r="K63" s="287" t="e">
        <f>K62+K61+K60+K59+K57+K56+K55+K54+K52+K51+K49+K48+K47+K45+K44+K39+K6</f>
        <v>#REF!</v>
      </c>
    </row>
    <row r="64" spans="1:11" x14ac:dyDescent="0.2">
      <c r="A64" s="91"/>
      <c r="B64" s="91"/>
      <c r="C64" s="91"/>
      <c r="D64" s="91"/>
      <c r="E64" s="91"/>
      <c r="F64" s="91"/>
      <c r="G64" s="91"/>
      <c r="H64" s="91"/>
      <c r="I64" s="311"/>
    </row>
    <row r="65" ht="30.65" customHeight="1" x14ac:dyDescent="0.2"/>
  </sheetData>
  <mergeCells count="54">
    <mergeCell ref="A2:H2"/>
    <mergeCell ref="A5:A42"/>
    <mergeCell ref="I2:K2"/>
    <mergeCell ref="I6:I37"/>
    <mergeCell ref="J6:J37"/>
    <mergeCell ref="K6:K37"/>
    <mergeCell ref="I39:I42"/>
    <mergeCell ref="J39:J42"/>
    <mergeCell ref="K39:K42"/>
    <mergeCell ref="A1:B1"/>
    <mergeCell ref="E4:G4"/>
    <mergeCell ref="C6:C37"/>
    <mergeCell ref="D6:D32"/>
    <mergeCell ref="E6:G6"/>
    <mergeCell ref="E7:G7"/>
    <mergeCell ref="E14:G14"/>
    <mergeCell ref="E25:G25"/>
    <mergeCell ref="E26:G26"/>
    <mergeCell ref="E27:G27"/>
    <mergeCell ref="E28:G28"/>
    <mergeCell ref="E29:G29"/>
    <mergeCell ref="E30:G30"/>
    <mergeCell ref="E31:G31"/>
    <mergeCell ref="E32:G32"/>
    <mergeCell ref="B5:B42"/>
    <mergeCell ref="D33:D37"/>
    <mergeCell ref="E33:G33"/>
    <mergeCell ref="E34:G34"/>
    <mergeCell ref="E35:G35"/>
    <mergeCell ref="E36:G36"/>
    <mergeCell ref="E37:G37"/>
    <mergeCell ref="E44:F44"/>
    <mergeCell ref="E45:F45"/>
    <mergeCell ref="D46:F46"/>
    <mergeCell ref="E47:F47"/>
    <mergeCell ref="C39:C42"/>
    <mergeCell ref="D39:D42"/>
    <mergeCell ref="D43:F43"/>
    <mergeCell ref="A63:H63"/>
    <mergeCell ref="D53:F53"/>
    <mergeCell ref="E54:F54"/>
    <mergeCell ref="E55:F55"/>
    <mergeCell ref="E56:F56"/>
    <mergeCell ref="E57:F57"/>
    <mergeCell ref="D58:F58"/>
    <mergeCell ref="E59:F59"/>
    <mergeCell ref="E60:F60"/>
    <mergeCell ref="E61:F61"/>
    <mergeCell ref="E62:F62"/>
    <mergeCell ref="E48:F48"/>
    <mergeCell ref="E49:F49"/>
    <mergeCell ref="D50:F50"/>
    <mergeCell ref="D51:F51"/>
    <mergeCell ref="D52:F52"/>
  </mergeCells>
  <pageMargins left="0.78749999999999998" right="0.78749999999999998" top="1.05277777777778" bottom="1.05277777777778" header="0.78749999999999998" footer="0.78749999999999998"/>
  <pageSetup paperSize="9" scale="64" fitToHeight="0" orientation="landscape" horizontalDpi="300" verticalDpi="300" r:id="rId1"/>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8"/>
  <sheetViews>
    <sheetView zoomScale="54" zoomScaleNormal="54" workbookViewId="0">
      <selection activeCell="O8" sqref="O8"/>
    </sheetView>
  </sheetViews>
  <sheetFormatPr defaultColWidth="11.7265625" defaultRowHeight="12.5" x14ac:dyDescent="0.25"/>
  <cols>
    <col min="2" max="2" width="14.1796875" customWidth="1"/>
    <col min="4" max="4" width="21" customWidth="1"/>
    <col min="5" max="5" width="33.26953125" customWidth="1"/>
    <col min="6" max="6" width="14.1796875" customWidth="1"/>
    <col min="7" max="7" width="16.1796875" customWidth="1"/>
    <col min="8" max="8" width="12.54296875" customWidth="1"/>
    <col min="9" max="9" width="13.54296875" style="288" customWidth="1"/>
    <col min="10" max="10" width="17.453125" style="288" bestFit="1" customWidth="1"/>
    <col min="11" max="11" width="19.7265625" style="288" bestFit="1" customWidth="1"/>
  </cols>
  <sheetData>
    <row r="1" spans="1:42" ht="13" x14ac:dyDescent="0.25">
      <c r="A1" s="440" t="s">
        <v>133</v>
      </c>
      <c r="B1" s="441"/>
      <c r="C1" s="240"/>
      <c r="D1" s="240"/>
      <c r="E1" s="240"/>
      <c r="F1" s="240"/>
      <c r="G1" s="240"/>
      <c r="H1" s="240"/>
      <c r="I1" s="299"/>
      <c r="J1" s="299"/>
      <c r="K1" s="281"/>
    </row>
    <row r="2" spans="1:42" ht="12.75" customHeight="1" x14ac:dyDescent="0.25">
      <c r="A2" s="442" t="s">
        <v>134</v>
      </c>
      <c r="B2" s="443"/>
      <c r="C2" s="443"/>
      <c r="D2" s="443"/>
      <c r="E2" s="443"/>
      <c r="F2" s="443"/>
      <c r="G2" s="443"/>
      <c r="H2" s="444"/>
      <c r="I2" s="289"/>
      <c r="J2" s="289"/>
      <c r="K2" s="290"/>
    </row>
    <row r="3" spans="1:42" ht="50.9" customHeight="1" x14ac:dyDescent="0.25">
      <c r="A3" s="445"/>
      <c r="B3" s="446"/>
      <c r="C3" s="446"/>
      <c r="D3" s="446"/>
      <c r="E3" s="446"/>
      <c r="F3" s="446"/>
      <c r="G3" s="446"/>
      <c r="H3" s="447"/>
      <c r="I3" s="386" t="s">
        <v>487</v>
      </c>
      <c r="J3" s="386"/>
      <c r="K3" s="387"/>
    </row>
    <row r="4" spans="1:42" ht="65" customHeight="1" x14ac:dyDescent="0.25">
      <c r="A4" s="241" t="s">
        <v>2</v>
      </c>
      <c r="B4" s="5" t="s">
        <v>135</v>
      </c>
      <c r="C4" s="33" t="s">
        <v>4</v>
      </c>
      <c r="D4" s="33"/>
      <c r="E4" s="426" t="s">
        <v>136</v>
      </c>
      <c r="F4" s="426"/>
      <c r="G4" s="426"/>
      <c r="H4" s="33" t="s">
        <v>6</v>
      </c>
      <c r="I4" s="95" t="s">
        <v>7</v>
      </c>
      <c r="J4" s="95" t="s">
        <v>137</v>
      </c>
      <c r="K4" s="242" t="s">
        <v>138</v>
      </c>
      <c r="L4" s="10"/>
      <c r="M4" s="10"/>
      <c r="N4" s="10"/>
    </row>
    <row r="5" spans="1:42" ht="25" x14ac:dyDescent="0.25">
      <c r="A5" s="448">
        <v>3</v>
      </c>
      <c r="B5" s="449">
        <v>15</v>
      </c>
      <c r="C5" s="11">
        <v>1</v>
      </c>
      <c r="D5" s="12" t="s">
        <v>10</v>
      </c>
      <c r="E5" s="11"/>
      <c r="F5" s="6"/>
      <c r="G5" s="6"/>
      <c r="H5" s="6"/>
      <c r="I5" s="283"/>
      <c r="J5" s="291"/>
      <c r="K5" s="292"/>
      <c r="L5" s="28"/>
      <c r="M5" s="28"/>
      <c r="N5" s="28"/>
      <c r="O5" s="10">
        <v>1</v>
      </c>
      <c r="P5" s="10" t="s">
        <v>10</v>
      </c>
      <c r="Q5" s="9"/>
      <c r="R5" s="9"/>
      <c r="S5" s="9"/>
      <c r="T5" s="9"/>
      <c r="U5" s="9"/>
    </row>
    <row r="6" spans="1:42" ht="50.5" customHeight="1" x14ac:dyDescent="0.25">
      <c r="A6" s="448"/>
      <c r="B6" s="449"/>
      <c r="C6" s="32" t="s">
        <v>11</v>
      </c>
      <c r="D6" s="38" t="s">
        <v>139</v>
      </c>
      <c r="E6" s="450" t="s">
        <v>140</v>
      </c>
      <c r="F6" s="450"/>
      <c r="G6" s="450"/>
      <c r="H6" s="1"/>
      <c r="I6" s="434" t="e">
        <f>#REF!</f>
        <v>#REF!</v>
      </c>
      <c r="J6" s="434" t="e">
        <f>#REF!</f>
        <v>#REF!</v>
      </c>
      <c r="K6" s="452" t="e">
        <f>#REF!</f>
        <v>#REF!</v>
      </c>
      <c r="L6" s="28"/>
      <c r="M6" s="28"/>
      <c r="N6" s="28"/>
      <c r="V6" s="424" t="s">
        <v>11</v>
      </c>
      <c r="W6" s="424" t="s">
        <v>141</v>
      </c>
      <c r="X6" s="10" t="s">
        <v>142</v>
      </c>
      <c r="Y6" s="424" t="s">
        <v>143</v>
      </c>
      <c r="Z6" s="424">
        <v>25</v>
      </c>
      <c r="AA6" s="422"/>
      <c r="AB6" s="431" t="s">
        <v>144</v>
      </c>
    </row>
    <row r="7" spans="1:42" ht="13" x14ac:dyDescent="0.25">
      <c r="A7" s="448"/>
      <c r="B7" s="449"/>
      <c r="C7" s="439"/>
      <c r="D7" s="439"/>
      <c r="E7" s="439" t="s">
        <v>70</v>
      </c>
      <c r="F7" s="439"/>
      <c r="G7" s="439"/>
      <c r="H7" s="439"/>
      <c r="I7" s="434"/>
      <c r="J7" s="434"/>
      <c r="K7" s="453"/>
      <c r="L7" s="28"/>
      <c r="M7" s="28"/>
      <c r="N7" s="28"/>
      <c r="V7" s="424"/>
      <c r="W7" s="424"/>
      <c r="Y7" s="424"/>
      <c r="Z7" s="424"/>
      <c r="AA7" s="424"/>
      <c r="AB7" s="424"/>
      <c r="AC7" s="10" t="s">
        <v>14</v>
      </c>
    </row>
    <row r="8" spans="1:42" ht="26" x14ac:dyDescent="0.25">
      <c r="A8" s="448"/>
      <c r="B8" s="449"/>
      <c r="C8" s="439"/>
      <c r="D8" s="439"/>
      <c r="E8" s="31" t="s">
        <v>145</v>
      </c>
      <c r="F8" s="34" t="s">
        <v>47</v>
      </c>
      <c r="G8" s="31" t="s">
        <v>48</v>
      </c>
      <c r="H8" s="31" t="s">
        <v>6</v>
      </c>
      <c r="I8" s="434"/>
      <c r="J8" s="434"/>
      <c r="K8" s="453"/>
      <c r="L8" s="28"/>
      <c r="M8" s="28"/>
      <c r="N8" s="28"/>
      <c r="V8" s="424"/>
      <c r="W8" s="424"/>
      <c r="Y8" s="424"/>
      <c r="Z8" s="424"/>
      <c r="AA8" s="424"/>
      <c r="AB8" s="424"/>
      <c r="AD8" s="10" t="s">
        <v>15</v>
      </c>
      <c r="AE8" s="10" t="s">
        <v>146</v>
      </c>
      <c r="AF8" s="10" t="s">
        <v>147</v>
      </c>
    </row>
    <row r="9" spans="1:42" ht="12.65" customHeight="1" x14ac:dyDescent="0.25">
      <c r="A9" s="448"/>
      <c r="B9" s="449"/>
      <c r="C9" s="439"/>
      <c r="D9" s="439"/>
      <c r="E9" s="35" t="s">
        <v>148</v>
      </c>
      <c r="F9" s="32">
        <v>1</v>
      </c>
      <c r="G9" s="32">
        <v>72</v>
      </c>
      <c r="H9" s="30" t="s">
        <v>149</v>
      </c>
      <c r="I9" s="434"/>
      <c r="J9" s="434"/>
      <c r="K9" s="453"/>
      <c r="L9" s="28"/>
      <c r="M9" s="28"/>
      <c r="N9" s="28"/>
      <c r="V9" s="424"/>
      <c r="W9" s="424"/>
      <c r="Y9" s="424"/>
      <c r="Z9" s="424"/>
      <c r="AA9" s="424"/>
      <c r="AB9" s="424"/>
      <c r="AF9" s="10" t="s">
        <v>18</v>
      </c>
      <c r="AG9" s="13">
        <v>0.7</v>
      </c>
      <c r="AH9" s="10" t="s">
        <v>150</v>
      </c>
    </row>
    <row r="10" spans="1:42" ht="37.5" x14ac:dyDescent="0.25">
      <c r="A10" s="448"/>
      <c r="B10" s="449"/>
      <c r="C10" s="439"/>
      <c r="D10" s="439"/>
      <c r="E10" s="39" t="s">
        <v>151</v>
      </c>
      <c r="F10" s="39">
        <v>1</v>
      </c>
      <c r="G10" s="39">
        <v>60</v>
      </c>
      <c r="H10" s="30" t="s">
        <v>149</v>
      </c>
      <c r="I10" s="434"/>
      <c r="J10" s="434"/>
      <c r="K10" s="453"/>
      <c r="L10" s="28"/>
      <c r="M10" s="28"/>
      <c r="N10" s="28"/>
      <c r="V10" s="424"/>
      <c r="W10" s="424"/>
      <c r="Y10" s="424"/>
      <c r="Z10" s="424"/>
      <c r="AA10" s="424"/>
      <c r="AB10" s="424"/>
      <c r="AH10" s="10" t="s">
        <v>151</v>
      </c>
      <c r="AI10" s="13">
        <v>0.4</v>
      </c>
      <c r="AJ10" s="10" t="s">
        <v>152</v>
      </c>
    </row>
    <row r="11" spans="1:42" ht="12.65" customHeight="1" x14ac:dyDescent="0.25">
      <c r="A11" s="448"/>
      <c r="B11" s="449"/>
      <c r="C11" s="439"/>
      <c r="D11" s="439"/>
      <c r="E11" s="39" t="s">
        <v>153</v>
      </c>
      <c r="F11" s="39">
        <v>1</v>
      </c>
      <c r="G11" s="39">
        <v>60</v>
      </c>
      <c r="H11" s="30" t="s">
        <v>149</v>
      </c>
      <c r="I11" s="434"/>
      <c r="J11" s="434"/>
      <c r="K11" s="453"/>
      <c r="L11" s="28"/>
      <c r="M11" s="28"/>
      <c r="N11" s="28"/>
      <c r="V11" s="424"/>
      <c r="W11" s="424"/>
      <c r="Y11" s="424"/>
      <c r="Z11" s="424"/>
      <c r="AA11" s="424"/>
      <c r="AB11" s="424"/>
      <c r="AH11" s="10"/>
      <c r="AI11" s="13"/>
      <c r="AJ11" s="10"/>
    </row>
    <row r="12" spans="1:42" ht="37.5" x14ac:dyDescent="0.25">
      <c r="A12" s="448"/>
      <c r="B12" s="449"/>
      <c r="C12" s="439"/>
      <c r="D12" s="439"/>
      <c r="E12" s="39" t="s">
        <v>154</v>
      </c>
      <c r="F12" s="39">
        <v>1</v>
      </c>
      <c r="G12" s="39">
        <v>172</v>
      </c>
      <c r="H12" s="30" t="s">
        <v>149</v>
      </c>
      <c r="I12" s="434"/>
      <c r="J12" s="434"/>
      <c r="K12" s="453"/>
      <c r="L12" s="28"/>
      <c r="M12" s="28"/>
      <c r="N12" s="28"/>
      <c r="V12" s="424"/>
      <c r="W12" s="424"/>
      <c r="Y12" s="424"/>
      <c r="Z12" s="424"/>
      <c r="AA12" s="424"/>
      <c r="AB12" s="424"/>
      <c r="AJ12" s="10" t="s">
        <v>154</v>
      </c>
      <c r="AK12" s="13">
        <v>1</v>
      </c>
      <c r="AL12" s="10" t="s">
        <v>155</v>
      </c>
    </row>
    <row r="13" spans="1:42" ht="12.65" customHeight="1" x14ac:dyDescent="0.25">
      <c r="A13" s="448"/>
      <c r="B13" s="449"/>
      <c r="C13" s="439"/>
      <c r="D13" s="439"/>
      <c r="E13" s="39" t="s">
        <v>156</v>
      </c>
      <c r="F13" s="39">
        <v>1</v>
      </c>
      <c r="G13" s="39">
        <v>133</v>
      </c>
      <c r="H13" s="30" t="s">
        <v>149</v>
      </c>
      <c r="I13" s="434"/>
      <c r="J13" s="434"/>
      <c r="K13" s="453"/>
      <c r="L13" s="28"/>
      <c r="M13" s="28"/>
      <c r="N13" s="28"/>
      <c r="V13" s="424"/>
      <c r="W13" s="424"/>
      <c r="Y13" s="424"/>
      <c r="Z13" s="424"/>
      <c r="AA13" s="424"/>
      <c r="AB13" s="424"/>
      <c r="AJ13" s="10"/>
      <c r="AK13" s="13"/>
      <c r="AL13" s="10"/>
    </row>
    <row r="14" spans="1:42" ht="25" x14ac:dyDescent="0.25">
      <c r="A14" s="448"/>
      <c r="B14" s="449"/>
      <c r="C14" s="439"/>
      <c r="D14" s="439"/>
      <c r="E14" s="425" t="s">
        <v>157</v>
      </c>
      <c r="F14" s="425"/>
      <c r="G14" s="425"/>
      <c r="H14" s="1"/>
      <c r="I14" s="434"/>
      <c r="J14" s="434"/>
      <c r="K14" s="453"/>
      <c r="L14" s="28"/>
      <c r="M14" s="28"/>
      <c r="N14" s="28"/>
      <c r="V14" s="424"/>
      <c r="W14" s="424"/>
      <c r="Y14" s="424"/>
      <c r="Z14" s="424"/>
      <c r="AA14" s="424"/>
      <c r="AB14" s="424"/>
      <c r="AL14" s="10" t="s">
        <v>157</v>
      </c>
    </row>
    <row r="15" spans="1:42" ht="26" x14ac:dyDescent="0.25">
      <c r="A15" s="448"/>
      <c r="B15" s="449"/>
      <c r="C15" s="439"/>
      <c r="D15" s="439"/>
      <c r="E15" s="37" t="s">
        <v>71</v>
      </c>
      <c r="F15" s="34" t="s">
        <v>47</v>
      </c>
      <c r="G15" s="37" t="s">
        <v>75</v>
      </c>
      <c r="H15" s="31" t="s">
        <v>6</v>
      </c>
      <c r="I15" s="434"/>
      <c r="J15" s="434"/>
      <c r="K15" s="453"/>
      <c r="L15" s="28"/>
      <c r="M15" s="28"/>
      <c r="N15" s="28"/>
      <c r="V15" s="424"/>
      <c r="W15" s="424"/>
      <c r="Y15" s="424"/>
      <c r="Z15" s="424"/>
      <c r="AA15" s="424"/>
      <c r="AB15" s="424"/>
      <c r="AL15" s="10" t="s">
        <v>15</v>
      </c>
      <c r="AM15" s="10" t="s">
        <v>146</v>
      </c>
      <c r="AN15" s="10" t="s">
        <v>158</v>
      </c>
    </row>
    <row r="16" spans="1:42" ht="25" x14ac:dyDescent="0.25">
      <c r="A16" s="448"/>
      <c r="B16" s="449"/>
      <c r="C16" s="439"/>
      <c r="D16" s="439"/>
      <c r="E16" s="36" t="s">
        <v>159</v>
      </c>
      <c r="F16" s="39">
        <v>1.3</v>
      </c>
      <c r="G16" s="39">
        <v>35</v>
      </c>
      <c r="H16" s="30" t="s">
        <v>160</v>
      </c>
      <c r="I16" s="434"/>
      <c r="J16" s="434"/>
      <c r="K16" s="453"/>
      <c r="L16" s="28"/>
      <c r="M16" s="28"/>
      <c r="N16" s="28"/>
      <c r="V16" s="424"/>
      <c r="W16" s="424"/>
      <c r="Y16" s="424"/>
      <c r="Z16" s="424"/>
      <c r="AA16" s="424"/>
      <c r="AB16" s="424"/>
      <c r="AN16" s="9"/>
      <c r="AO16" s="9"/>
      <c r="AP16" s="9"/>
    </row>
    <row r="17" spans="1:55" ht="75" x14ac:dyDescent="0.25">
      <c r="A17" s="448"/>
      <c r="B17" s="449"/>
      <c r="C17" s="439"/>
      <c r="D17" s="439"/>
      <c r="E17" s="39" t="s">
        <v>161</v>
      </c>
      <c r="F17" s="39">
        <v>1.3</v>
      </c>
      <c r="G17" s="39">
        <v>30</v>
      </c>
      <c r="H17" s="30" t="s">
        <v>160</v>
      </c>
      <c r="I17" s="434"/>
      <c r="J17" s="434"/>
      <c r="K17" s="453"/>
      <c r="L17" s="28"/>
      <c r="M17" s="28"/>
      <c r="N17" s="28"/>
      <c r="V17" s="424"/>
      <c r="W17" s="424"/>
      <c r="Y17" s="424"/>
      <c r="Z17" s="424"/>
      <c r="AA17" s="424"/>
      <c r="AB17" s="424"/>
      <c r="AP17" s="10" t="s">
        <v>162</v>
      </c>
      <c r="AQ17" s="10">
        <v>0.7</v>
      </c>
      <c r="AR17" s="10" t="s">
        <v>163</v>
      </c>
    </row>
    <row r="18" spans="1:55" ht="25" x14ac:dyDescent="0.25">
      <c r="A18" s="448"/>
      <c r="B18" s="449"/>
      <c r="C18" s="439"/>
      <c r="D18" s="439"/>
      <c r="E18" s="36" t="s">
        <v>164</v>
      </c>
      <c r="F18" s="39">
        <v>1.3</v>
      </c>
      <c r="G18" s="39">
        <v>40</v>
      </c>
      <c r="H18" s="30" t="s">
        <v>160</v>
      </c>
      <c r="I18" s="434"/>
      <c r="J18" s="434"/>
      <c r="K18" s="453"/>
      <c r="L18" s="28"/>
      <c r="M18" s="28"/>
      <c r="N18" s="28"/>
      <c r="V18" s="424"/>
      <c r="W18" s="424"/>
      <c r="Y18" s="424"/>
      <c r="Z18" s="424"/>
      <c r="AA18" s="424"/>
      <c r="AB18" s="424"/>
      <c r="AR18" s="10" t="s">
        <v>161</v>
      </c>
      <c r="AS18" s="10">
        <v>0.5</v>
      </c>
      <c r="AT18" s="10" t="s">
        <v>165</v>
      </c>
    </row>
    <row r="19" spans="1:55" ht="25.4" customHeight="1" x14ac:dyDescent="0.25">
      <c r="A19" s="435"/>
      <c r="B19" s="436"/>
      <c r="C19" s="437" t="s">
        <v>166</v>
      </c>
      <c r="D19" s="436"/>
      <c r="E19" s="436" t="s">
        <v>167</v>
      </c>
      <c r="F19" s="436"/>
      <c r="G19" s="436"/>
      <c r="H19" s="1"/>
      <c r="I19" s="434"/>
      <c r="J19" s="434"/>
      <c r="K19" s="453"/>
      <c r="L19" s="28"/>
      <c r="M19" s="28"/>
      <c r="N19" s="28"/>
      <c r="V19" s="424"/>
      <c r="W19" s="424"/>
      <c r="Y19" s="424"/>
      <c r="Z19" s="424"/>
      <c r="AA19" s="424"/>
      <c r="AB19" s="424"/>
      <c r="AT19" s="10" t="s">
        <v>164</v>
      </c>
      <c r="AU19" s="10">
        <v>0.4</v>
      </c>
      <c r="AV19" s="424" t="s">
        <v>168</v>
      </c>
      <c r="AW19" s="424"/>
      <c r="AX19" s="424"/>
      <c r="AY19" s="424"/>
      <c r="AZ19" s="424"/>
      <c r="BA19" s="424"/>
      <c r="BB19" s="424"/>
      <c r="BC19" s="424"/>
    </row>
    <row r="20" spans="1:55" ht="23.9" customHeight="1" x14ac:dyDescent="0.25">
      <c r="A20" s="435"/>
      <c r="B20" s="436"/>
      <c r="C20" s="437"/>
      <c r="D20" s="436"/>
      <c r="E20" s="428" t="s">
        <v>169</v>
      </c>
      <c r="F20" s="428"/>
      <c r="G20" s="428"/>
      <c r="H20" s="1"/>
      <c r="I20" s="434"/>
      <c r="J20" s="434"/>
      <c r="K20" s="453"/>
      <c r="L20" s="28"/>
      <c r="M20" s="28"/>
      <c r="N20" s="28"/>
      <c r="V20" s="424"/>
      <c r="W20" s="424"/>
      <c r="Y20" s="424"/>
      <c r="Z20" s="424"/>
      <c r="AA20" s="424"/>
      <c r="AB20" s="424"/>
      <c r="AV20" s="10" t="s">
        <v>170</v>
      </c>
    </row>
    <row r="21" spans="1:55" ht="27.65" customHeight="1" x14ac:dyDescent="0.25">
      <c r="A21" s="435"/>
      <c r="B21" s="436"/>
      <c r="C21" s="437"/>
      <c r="D21" s="436"/>
      <c r="E21" s="429" t="s">
        <v>80</v>
      </c>
      <c r="F21" s="429"/>
      <c r="G21" s="429"/>
      <c r="H21" s="1"/>
      <c r="I21" s="434"/>
      <c r="J21" s="434"/>
      <c r="K21" s="453"/>
      <c r="L21" s="28"/>
      <c r="M21" s="28"/>
      <c r="N21" s="28"/>
      <c r="V21" s="424"/>
      <c r="W21" s="424"/>
      <c r="Y21" s="424"/>
      <c r="Z21" s="424"/>
      <c r="AA21" s="424"/>
      <c r="AB21" s="424"/>
      <c r="AV21" s="10" t="s">
        <v>171</v>
      </c>
    </row>
    <row r="22" spans="1:55" ht="12.75" customHeight="1" x14ac:dyDescent="0.25">
      <c r="A22" s="435"/>
      <c r="B22" s="436"/>
      <c r="C22" s="437"/>
      <c r="D22" s="436"/>
      <c r="E22" s="429"/>
      <c r="F22" s="429"/>
      <c r="G22" s="429"/>
      <c r="H22" s="1"/>
      <c r="I22" s="434"/>
      <c r="J22" s="434"/>
      <c r="K22" s="453"/>
      <c r="L22" s="28"/>
      <c r="M22" s="28"/>
      <c r="N22" s="28"/>
      <c r="V22" s="424"/>
      <c r="W22" s="424"/>
      <c r="Y22" s="424"/>
      <c r="Z22" s="424"/>
      <c r="AA22" s="424"/>
      <c r="AB22" s="424"/>
      <c r="AV22" s="10" t="s">
        <v>172</v>
      </c>
    </row>
    <row r="23" spans="1:55" ht="29.15" customHeight="1" x14ac:dyDescent="0.25">
      <c r="A23" s="435"/>
      <c r="B23" s="436"/>
      <c r="C23" s="437"/>
      <c r="D23" s="436"/>
      <c r="E23" s="430" t="s">
        <v>173</v>
      </c>
      <c r="F23" s="430"/>
      <c r="G23" s="430"/>
      <c r="H23" s="1"/>
      <c r="I23" s="434"/>
      <c r="J23" s="434"/>
      <c r="K23" s="453"/>
      <c r="L23" s="28"/>
      <c r="M23" s="28"/>
      <c r="N23" s="28"/>
      <c r="V23" s="424"/>
      <c r="W23" s="424"/>
      <c r="Y23" s="424"/>
      <c r="Z23" s="424"/>
      <c r="AA23" s="424"/>
      <c r="AB23" s="424"/>
      <c r="AV23" s="10" t="s">
        <v>174</v>
      </c>
    </row>
    <row r="24" spans="1:55" ht="23.9" customHeight="1" x14ac:dyDescent="0.25">
      <c r="A24" s="435"/>
      <c r="B24" s="436"/>
      <c r="C24" s="437"/>
      <c r="D24" s="436"/>
      <c r="E24" s="429" t="s">
        <v>81</v>
      </c>
      <c r="F24" s="429"/>
      <c r="G24" s="429"/>
      <c r="H24" s="2"/>
      <c r="I24" s="434"/>
      <c r="J24" s="434"/>
      <c r="K24" s="453"/>
      <c r="L24" s="28"/>
      <c r="M24" s="28"/>
      <c r="N24" s="28"/>
      <c r="V24" s="424"/>
      <c r="W24" s="424"/>
      <c r="Y24" s="424"/>
      <c r="Z24" s="424"/>
      <c r="AA24" s="424"/>
      <c r="AB24" s="424"/>
      <c r="AV24" s="10" t="s">
        <v>175</v>
      </c>
    </row>
    <row r="25" spans="1:55" ht="35.15" customHeight="1" x14ac:dyDescent="0.25">
      <c r="A25" s="435"/>
      <c r="B25" s="436"/>
      <c r="C25" s="437"/>
      <c r="D25" s="436"/>
      <c r="E25" s="429" t="s">
        <v>176</v>
      </c>
      <c r="F25" s="429"/>
      <c r="G25" s="429"/>
      <c r="H25" s="2"/>
      <c r="I25" s="434"/>
      <c r="J25" s="434"/>
      <c r="K25" s="453"/>
      <c r="L25" s="28"/>
      <c r="M25" s="28"/>
      <c r="N25" s="28"/>
      <c r="V25" s="424"/>
      <c r="W25" s="424"/>
      <c r="Y25" s="424"/>
      <c r="Z25" s="424"/>
      <c r="AA25" s="424"/>
      <c r="AB25" s="424"/>
      <c r="AV25" s="10" t="s">
        <v>177</v>
      </c>
    </row>
    <row r="26" spans="1:55" ht="44.9" customHeight="1" x14ac:dyDescent="0.25">
      <c r="A26" s="435"/>
      <c r="B26" s="436"/>
      <c r="C26" s="437"/>
      <c r="D26" s="436"/>
      <c r="E26" s="429" t="s">
        <v>83</v>
      </c>
      <c r="F26" s="429"/>
      <c r="G26" s="429"/>
      <c r="H26" s="1"/>
      <c r="I26" s="434"/>
      <c r="J26" s="434"/>
      <c r="K26" s="453"/>
      <c r="L26" s="28"/>
      <c r="M26" s="28"/>
      <c r="N26" s="28"/>
      <c r="V26" s="424"/>
      <c r="W26" s="424"/>
      <c r="Y26" s="424"/>
      <c r="Z26" s="424"/>
      <c r="AA26" s="424"/>
      <c r="AB26" s="424"/>
      <c r="AV26" s="10" t="s">
        <v>178</v>
      </c>
    </row>
    <row r="27" spans="1:55" ht="35.15" customHeight="1" x14ac:dyDescent="0.25">
      <c r="A27" s="435"/>
      <c r="B27" s="436"/>
      <c r="C27" s="437"/>
      <c r="D27" s="436"/>
      <c r="E27" s="429" t="s">
        <v>84</v>
      </c>
      <c r="F27" s="429"/>
      <c r="G27" s="429"/>
      <c r="H27" s="1"/>
      <c r="I27" s="434"/>
      <c r="J27" s="434"/>
      <c r="K27" s="453"/>
      <c r="L27" s="28"/>
      <c r="M27" s="28"/>
      <c r="N27" s="28"/>
      <c r="V27" s="424"/>
      <c r="W27" s="424"/>
      <c r="Y27" s="424"/>
      <c r="Z27" s="424"/>
      <c r="AA27" s="424"/>
      <c r="AB27" s="424"/>
      <c r="AV27" s="10" t="s">
        <v>179</v>
      </c>
    </row>
    <row r="28" spans="1:55" ht="38.15" customHeight="1" x14ac:dyDescent="0.25">
      <c r="A28" s="435"/>
      <c r="B28" s="436"/>
      <c r="C28" s="437"/>
      <c r="D28" s="436"/>
      <c r="E28" s="430" t="s">
        <v>85</v>
      </c>
      <c r="F28" s="430"/>
      <c r="G28" s="430"/>
      <c r="H28" s="1"/>
      <c r="I28" s="434"/>
      <c r="J28" s="434"/>
      <c r="K28" s="453"/>
      <c r="L28" s="28"/>
      <c r="M28" s="28"/>
      <c r="N28" s="28"/>
      <c r="V28" s="424"/>
      <c r="W28" s="424"/>
      <c r="Y28" s="424"/>
      <c r="Z28" s="424"/>
      <c r="AA28" s="424"/>
      <c r="AB28" s="424"/>
      <c r="AV28" s="10" t="s">
        <v>180</v>
      </c>
    </row>
    <row r="29" spans="1:55" ht="74.650000000000006" customHeight="1" x14ac:dyDescent="0.25">
      <c r="A29" s="435"/>
      <c r="B29" s="436"/>
      <c r="C29" s="437"/>
      <c r="D29" s="436"/>
      <c r="E29" s="438" t="s">
        <v>181</v>
      </c>
      <c r="F29" s="438"/>
      <c r="G29" s="438"/>
      <c r="H29" s="1"/>
      <c r="I29" s="434"/>
      <c r="J29" s="434"/>
      <c r="K29" s="452"/>
      <c r="L29" s="28"/>
      <c r="M29" s="28"/>
      <c r="N29" s="28"/>
      <c r="V29" s="424"/>
      <c r="W29" s="424"/>
      <c r="Y29" s="424"/>
      <c r="Z29" s="424"/>
      <c r="AA29" s="424"/>
      <c r="AB29" s="424"/>
      <c r="AV29" s="10" t="s">
        <v>182</v>
      </c>
    </row>
    <row r="30" spans="1:55" ht="74.650000000000006" customHeight="1" x14ac:dyDescent="0.25">
      <c r="A30" s="435"/>
      <c r="B30" s="436"/>
      <c r="C30" s="14">
        <v>2</v>
      </c>
      <c r="D30" s="15" t="s">
        <v>45</v>
      </c>
      <c r="E30" s="432" t="s">
        <v>46</v>
      </c>
      <c r="F30" s="432"/>
      <c r="G30" s="16" t="s">
        <v>6</v>
      </c>
      <c r="H30" s="7" t="s">
        <v>55</v>
      </c>
      <c r="I30" s="270" t="s">
        <v>98</v>
      </c>
      <c r="J30" s="135" t="s">
        <v>183</v>
      </c>
      <c r="K30" s="275" t="s">
        <v>184</v>
      </c>
      <c r="L30" s="28"/>
      <c r="M30" s="28"/>
      <c r="N30" s="28"/>
      <c r="V30" s="424"/>
      <c r="W30" s="424"/>
      <c r="Y30" s="424"/>
      <c r="Z30" s="424"/>
      <c r="AA30" s="424"/>
      <c r="AB30" s="424"/>
      <c r="AV30" s="10"/>
    </row>
    <row r="31" spans="1:55" ht="76.150000000000006" customHeight="1" x14ac:dyDescent="0.25">
      <c r="A31" s="435"/>
      <c r="B31" s="436"/>
      <c r="C31" s="8" t="s">
        <v>11</v>
      </c>
      <c r="D31" s="243" t="s">
        <v>185</v>
      </c>
      <c r="E31" s="433" t="s">
        <v>186</v>
      </c>
      <c r="F31" s="433"/>
      <c r="G31" s="30" t="s">
        <v>187</v>
      </c>
      <c r="H31" s="30">
        <v>50</v>
      </c>
      <c r="I31" s="244" t="e">
        <f>(#REF!+#REF!)/2</f>
        <v>#REF!</v>
      </c>
      <c r="J31" s="137" t="e">
        <f>I31*H31</f>
        <v>#REF!</v>
      </c>
      <c r="K31" s="245" t="e">
        <f>J31*B5</f>
        <v>#REF!</v>
      </c>
      <c r="L31" s="28"/>
      <c r="M31" s="28"/>
      <c r="N31" s="28"/>
      <c r="V31" s="424"/>
      <c r="W31" s="424"/>
      <c r="Y31" s="424"/>
      <c r="Z31" s="424"/>
      <c r="AA31" s="424"/>
      <c r="AB31" s="424"/>
      <c r="AV31" s="10" t="s">
        <v>188</v>
      </c>
    </row>
    <row r="32" spans="1:55" ht="76.5" customHeight="1" x14ac:dyDescent="0.25">
      <c r="A32" s="246"/>
      <c r="B32" s="3"/>
      <c r="C32" s="14">
        <v>3</v>
      </c>
      <c r="D32" s="426" t="s">
        <v>189</v>
      </c>
      <c r="E32" s="426"/>
      <c r="F32" s="426"/>
      <c r="G32" s="17" t="s">
        <v>6</v>
      </c>
      <c r="H32" s="18" t="s">
        <v>55</v>
      </c>
      <c r="I32" s="64" t="s">
        <v>98</v>
      </c>
      <c r="J32" s="138" t="s">
        <v>190</v>
      </c>
      <c r="K32" s="275" t="s">
        <v>191</v>
      </c>
      <c r="L32" s="28"/>
      <c r="M32" s="28"/>
      <c r="N32" s="28"/>
      <c r="V32" s="424"/>
      <c r="W32" s="424"/>
      <c r="Y32" s="424"/>
      <c r="Z32" s="424"/>
      <c r="AA32" s="424"/>
      <c r="AB32" s="424"/>
      <c r="AV32" s="10" t="s">
        <v>86</v>
      </c>
    </row>
    <row r="33" spans="1:62" ht="58.4" customHeight="1" x14ac:dyDescent="0.25">
      <c r="A33" s="247"/>
      <c r="B33" s="1"/>
      <c r="C33" s="32" t="s">
        <v>11</v>
      </c>
      <c r="D33" s="427" t="s">
        <v>192</v>
      </c>
      <c r="E33" s="427"/>
      <c r="F33" s="427"/>
      <c r="G33" s="39" t="s">
        <v>193</v>
      </c>
      <c r="H33" s="39">
        <v>1</v>
      </c>
      <c r="I33" s="100" t="e">
        <f>#REF!</f>
        <v>#REF!</v>
      </c>
      <c r="J33" s="100" t="e">
        <f>#REF!</f>
        <v>#REF!</v>
      </c>
      <c r="K33" s="248" t="e">
        <f>#REF!</f>
        <v>#REF!</v>
      </c>
      <c r="L33" s="28"/>
      <c r="M33" s="28"/>
      <c r="N33" s="28"/>
      <c r="AV33" s="10">
        <v>2</v>
      </c>
      <c r="AW33" s="10" t="s">
        <v>189</v>
      </c>
      <c r="AX33" s="422"/>
      <c r="AY33" s="422"/>
      <c r="AZ33" s="422"/>
      <c r="BA33" s="422"/>
      <c r="BB33" s="422"/>
      <c r="BC33" s="422"/>
      <c r="BD33" s="9"/>
    </row>
    <row r="34" spans="1:62" ht="36.65" customHeight="1" x14ac:dyDescent="0.25">
      <c r="A34" s="247"/>
      <c r="B34" s="1"/>
      <c r="C34" s="32" t="s">
        <v>62</v>
      </c>
      <c r="D34" s="423" t="s">
        <v>194</v>
      </c>
      <c r="E34" s="423"/>
      <c r="F34" s="423"/>
      <c r="G34" s="39" t="s">
        <v>195</v>
      </c>
      <c r="H34" s="39">
        <v>1</v>
      </c>
      <c r="I34" s="100" t="e">
        <f>#REF!</f>
        <v>#REF!</v>
      </c>
      <c r="J34" s="100" t="e">
        <f>#REF!</f>
        <v>#REF!</v>
      </c>
      <c r="K34" s="248" t="e">
        <f>#REF!</f>
        <v>#REF!</v>
      </c>
      <c r="L34" s="28"/>
      <c r="M34" s="28"/>
      <c r="N34" s="28"/>
      <c r="AX34" s="10" t="s">
        <v>11</v>
      </c>
      <c r="AY34" s="424" t="s">
        <v>196</v>
      </c>
      <c r="AZ34" s="424"/>
      <c r="BA34" s="424"/>
      <c r="BB34" s="424"/>
      <c r="BC34" s="424"/>
      <c r="BD34" s="10" t="s">
        <v>197</v>
      </c>
      <c r="BE34" s="10" t="s">
        <v>198</v>
      </c>
      <c r="BF34" s="10">
        <v>2</v>
      </c>
      <c r="BG34" s="9"/>
      <c r="BH34" s="13" t="s">
        <v>144</v>
      </c>
    </row>
    <row r="35" spans="1:62" ht="74.5" customHeight="1" x14ac:dyDescent="0.25">
      <c r="A35" s="246"/>
      <c r="B35" s="3"/>
      <c r="C35" s="19">
        <v>4</v>
      </c>
      <c r="D35" s="451" t="s">
        <v>129</v>
      </c>
      <c r="E35" s="451"/>
      <c r="F35" s="451"/>
      <c r="G35" s="20" t="s">
        <v>6</v>
      </c>
      <c r="H35" s="21" t="s">
        <v>55</v>
      </c>
      <c r="I35" s="64" t="s">
        <v>199</v>
      </c>
      <c r="J35" s="139" t="s">
        <v>57</v>
      </c>
      <c r="K35" s="276" t="s">
        <v>191</v>
      </c>
      <c r="L35" s="28"/>
      <c r="M35" s="28"/>
      <c r="N35" s="28"/>
      <c r="BC35" s="10" t="s">
        <v>62</v>
      </c>
      <c r="BD35" s="10" t="s">
        <v>200</v>
      </c>
      <c r="BE35" s="10" t="s">
        <v>194</v>
      </c>
      <c r="BF35" s="10" t="s">
        <v>201</v>
      </c>
      <c r="BG35" s="10">
        <v>2</v>
      </c>
      <c r="BH35" s="9"/>
      <c r="BI35" s="13" t="s">
        <v>144</v>
      </c>
    </row>
    <row r="36" spans="1:62" ht="62.5" customHeight="1" x14ac:dyDescent="0.25">
      <c r="A36" s="247"/>
      <c r="B36" s="1"/>
      <c r="C36" s="39" t="s">
        <v>11</v>
      </c>
      <c r="D36" s="36" t="s">
        <v>202</v>
      </c>
      <c r="E36" s="438" t="s">
        <v>60</v>
      </c>
      <c r="F36" s="438"/>
      <c r="G36" s="39" t="s">
        <v>203</v>
      </c>
      <c r="H36" s="39">
        <v>1</v>
      </c>
      <c r="I36" s="100" t="e">
        <f>#REF!</f>
        <v>#REF!</v>
      </c>
      <c r="J36" s="100" t="e">
        <f>#REF!</f>
        <v>#REF!</v>
      </c>
      <c r="K36" s="248" t="e">
        <f>#REF!</f>
        <v>#REF!</v>
      </c>
      <c r="L36" s="28"/>
      <c r="M36" s="28"/>
      <c r="N36" s="28"/>
      <c r="BD36" s="10">
        <v>3</v>
      </c>
      <c r="BE36" s="10" t="s">
        <v>129</v>
      </c>
      <c r="BF36" s="9"/>
      <c r="BG36" s="9"/>
    </row>
    <row r="37" spans="1:62" ht="48.65" customHeight="1" x14ac:dyDescent="0.25">
      <c r="A37" s="247"/>
      <c r="B37" s="1"/>
      <c r="C37" s="39" t="s">
        <v>62</v>
      </c>
      <c r="D37" s="36" t="s">
        <v>204</v>
      </c>
      <c r="E37" s="438" t="s">
        <v>205</v>
      </c>
      <c r="F37" s="438"/>
      <c r="G37" s="39" t="s">
        <v>203</v>
      </c>
      <c r="H37" s="39">
        <v>1</v>
      </c>
      <c r="I37" s="100" t="e">
        <f>#REF!</f>
        <v>#REF!</v>
      </c>
      <c r="J37" s="100" t="e">
        <f>#REF!</f>
        <v>#REF!</v>
      </c>
      <c r="K37" s="248" t="e">
        <f>#REF!</f>
        <v>#REF!</v>
      </c>
      <c r="L37" s="28"/>
      <c r="M37" s="28"/>
      <c r="N37" s="28"/>
      <c r="BD37" s="10" t="s">
        <v>11</v>
      </c>
      <c r="BE37" s="10" t="s">
        <v>202</v>
      </c>
      <c r="BF37" s="10" t="s">
        <v>60</v>
      </c>
      <c r="BG37" s="10" t="s">
        <v>203</v>
      </c>
      <c r="BH37" s="10">
        <v>1</v>
      </c>
      <c r="BI37" s="9"/>
      <c r="BJ37" s="13" t="s">
        <v>144</v>
      </c>
    </row>
    <row r="38" spans="1:62" ht="27" customHeight="1" thickBot="1" x14ac:dyDescent="0.4">
      <c r="A38" s="364" t="s">
        <v>64</v>
      </c>
      <c r="B38" s="365"/>
      <c r="C38" s="365"/>
      <c r="D38" s="365"/>
      <c r="E38" s="365"/>
      <c r="F38" s="365"/>
      <c r="G38" s="365"/>
      <c r="H38" s="365"/>
      <c r="I38" s="285"/>
      <c r="J38" s="300" t="e">
        <f>J37+J36+J34+J33+J31+J6</f>
        <v>#REF!</v>
      </c>
      <c r="K38" s="287" t="e">
        <f>K37+K36+K34+K33+K31+K6</f>
        <v>#REF!</v>
      </c>
    </row>
  </sheetData>
  <mergeCells count="47">
    <mergeCell ref="I3:K3"/>
    <mergeCell ref="E37:F37"/>
    <mergeCell ref="D35:F35"/>
    <mergeCell ref="E36:F36"/>
    <mergeCell ref="K6:K29"/>
    <mergeCell ref="C7:C18"/>
    <mergeCell ref="D7:D18"/>
    <mergeCell ref="E7:H7"/>
    <mergeCell ref="A1:B1"/>
    <mergeCell ref="E4:G4"/>
    <mergeCell ref="A2:H3"/>
    <mergeCell ref="A5:A18"/>
    <mergeCell ref="B5:B18"/>
    <mergeCell ref="E6:G6"/>
    <mergeCell ref="A19:A31"/>
    <mergeCell ref="B19:B31"/>
    <mergeCell ref="C19:C29"/>
    <mergeCell ref="D19:D29"/>
    <mergeCell ref="E19:G19"/>
    <mergeCell ref="E24:G24"/>
    <mergeCell ref="E25:G25"/>
    <mergeCell ref="E26:G26"/>
    <mergeCell ref="E27:G27"/>
    <mergeCell ref="E28:G28"/>
    <mergeCell ref="E29:G29"/>
    <mergeCell ref="A38:H38"/>
    <mergeCell ref="AV19:BC19"/>
    <mergeCell ref="E20:G20"/>
    <mergeCell ref="E21:G21"/>
    <mergeCell ref="E22:G22"/>
    <mergeCell ref="E23:G23"/>
    <mergeCell ref="AB6:AB32"/>
    <mergeCell ref="E30:F30"/>
    <mergeCell ref="E31:F31"/>
    <mergeCell ref="V6:V32"/>
    <mergeCell ref="W6:W32"/>
    <mergeCell ref="Y6:Y32"/>
    <mergeCell ref="Z6:Z32"/>
    <mergeCell ref="AA6:AA32"/>
    <mergeCell ref="I6:I29"/>
    <mergeCell ref="J6:J29"/>
    <mergeCell ref="AX33:BC33"/>
    <mergeCell ref="D34:F34"/>
    <mergeCell ref="AY34:BC34"/>
    <mergeCell ref="E14:G14"/>
    <mergeCell ref="D32:F32"/>
    <mergeCell ref="D33:F33"/>
  </mergeCells>
  <pageMargins left="0.78749999999999998" right="0.78749999999999998" top="1.05277777777778" bottom="1.05277777777778" header="0.78749999999999998" footer="0.78749999999999998"/>
  <pageSetup paperSize="9" scale="16" fitToHeight="0" orientation="landscape" horizontalDpi="300" verticalDpi="300" r:id="rId1"/>
  <headerFooter>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70" zoomScaleNormal="70" workbookViewId="0">
      <selection activeCell="M12" sqref="M12"/>
    </sheetView>
  </sheetViews>
  <sheetFormatPr defaultColWidth="11.7265625" defaultRowHeight="12.5" x14ac:dyDescent="0.25"/>
  <cols>
    <col min="1" max="1" width="9" customWidth="1"/>
    <col min="2" max="2" width="14.26953125" customWidth="1"/>
    <col min="3" max="3" width="9.453125" customWidth="1"/>
    <col min="4" max="4" width="12.1796875" customWidth="1"/>
    <col min="5" max="5" width="43.453125" customWidth="1"/>
    <col min="7" max="8" width="14.81640625" customWidth="1"/>
    <col min="9" max="9" width="12.453125" style="288" customWidth="1"/>
    <col min="10" max="10" width="13.08984375" style="288" bestFit="1" customWidth="1"/>
    <col min="11" max="11" width="15.453125" style="288" customWidth="1"/>
  </cols>
  <sheetData>
    <row r="1" spans="1:11" x14ac:dyDescent="0.25">
      <c r="A1" s="474" t="s">
        <v>206</v>
      </c>
      <c r="B1" s="475"/>
      <c r="C1" s="475"/>
      <c r="D1" s="475"/>
      <c r="E1" s="475"/>
      <c r="F1" s="475"/>
      <c r="G1" s="475"/>
      <c r="H1" s="475"/>
      <c r="I1" s="280"/>
      <c r="J1" s="280"/>
      <c r="K1" s="281"/>
    </row>
    <row r="2" spans="1:11" ht="66.75" customHeight="1" x14ac:dyDescent="0.25">
      <c r="A2" s="477" t="s">
        <v>489</v>
      </c>
      <c r="B2" s="478"/>
      <c r="C2" s="478"/>
      <c r="D2" s="478"/>
      <c r="E2" s="478"/>
      <c r="F2" s="478"/>
      <c r="G2" s="478"/>
      <c r="H2" s="479"/>
      <c r="I2" s="386" t="s">
        <v>487</v>
      </c>
      <c r="J2" s="386"/>
      <c r="K2" s="387"/>
    </row>
    <row r="3" spans="1:11" ht="76" customHeight="1" x14ac:dyDescent="0.25">
      <c r="A3" s="249" t="s">
        <v>2</v>
      </c>
      <c r="B3" s="42" t="s">
        <v>3</v>
      </c>
      <c r="C3" s="41" t="s">
        <v>4</v>
      </c>
      <c r="D3" s="43"/>
      <c r="E3" s="462" t="s">
        <v>5</v>
      </c>
      <c r="F3" s="462"/>
      <c r="G3" s="462"/>
      <c r="H3" s="41" t="s">
        <v>6</v>
      </c>
      <c r="I3" s="95" t="s">
        <v>207</v>
      </c>
      <c r="J3" s="282" t="s">
        <v>208</v>
      </c>
      <c r="K3" s="269" t="s">
        <v>209</v>
      </c>
    </row>
    <row r="4" spans="1:11" ht="16" customHeight="1" x14ac:dyDescent="0.25">
      <c r="A4" s="250">
        <v>4</v>
      </c>
      <c r="B4" s="44">
        <v>8</v>
      </c>
      <c r="C4" s="45">
        <v>1</v>
      </c>
      <c r="D4" s="476" t="s">
        <v>10</v>
      </c>
      <c r="E4" s="476"/>
      <c r="F4" s="476"/>
      <c r="G4" s="476"/>
      <c r="H4" s="46"/>
      <c r="I4" s="283"/>
      <c r="J4" s="284"/>
      <c r="K4" s="269"/>
    </row>
    <row r="5" spans="1:11" ht="73" customHeight="1" x14ac:dyDescent="0.25">
      <c r="A5" s="251"/>
      <c r="B5" s="47"/>
      <c r="C5" s="48" t="s">
        <v>11</v>
      </c>
      <c r="D5" s="61" t="s">
        <v>210</v>
      </c>
      <c r="E5" s="470" t="s">
        <v>211</v>
      </c>
      <c r="F5" s="470"/>
      <c r="G5" s="470"/>
      <c r="H5" s="47"/>
      <c r="I5" s="454" t="e">
        <f>#REF!</f>
        <v>#REF!</v>
      </c>
      <c r="J5" s="454" t="e">
        <f>#REF!</f>
        <v>#REF!</v>
      </c>
      <c r="K5" s="457" t="e">
        <f>#REF!</f>
        <v>#REF!</v>
      </c>
    </row>
    <row r="6" spans="1:11" x14ac:dyDescent="0.25">
      <c r="A6" s="251"/>
      <c r="B6" s="47"/>
      <c r="C6" s="47"/>
      <c r="D6" s="47"/>
      <c r="E6" s="473" t="s">
        <v>70</v>
      </c>
      <c r="F6" s="473"/>
      <c r="G6" s="473"/>
      <c r="H6" s="47"/>
      <c r="I6" s="455"/>
      <c r="J6" s="455"/>
      <c r="K6" s="452"/>
    </row>
    <row r="7" spans="1:11" ht="23" x14ac:dyDescent="0.25">
      <c r="A7" s="251"/>
      <c r="B7" s="47"/>
      <c r="C7" s="47"/>
      <c r="D7" s="47"/>
      <c r="E7" s="49" t="s">
        <v>71</v>
      </c>
      <c r="F7" s="51" t="s">
        <v>47</v>
      </c>
      <c r="G7" s="49" t="s">
        <v>48</v>
      </c>
      <c r="H7" s="49" t="s">
        <v>6</v>
      </c>
      <c r="I7" s="455"/>
      <c r="J7" s="455"/>
      <c r="K7" s="452"/>
    </row>
    <row r="8" spans="1:11" x14ac:dyDescent="0.25">
      <c r="A8" s="251"/>
      <c r="B8" s="47"/>
      <c r="C8" s="47"/>
      <c r="D8" s="47"/>
      <c r="E8" s="47" t="s">
        <v>148</v>
      </c>
      <c r="F8" s="48">
        <v>1</v>
      </c>
      <c r="G8" s="48">
        <v>72</v>
      </c>
      <c r="H8" s="48" t="s">
        <v>19</v>
      </c>
      <c r="I8" s="455"/>
      <c r="J8" s="455"/>
      <c r="K8" s="452"/>
    </row>
    <row r="9" spans="1:11" x14ac:dyDescent="0.25">
      <c r="A9" s="251"/>
      <c r="B9" s="47"/>
      <c r="C9" s="47"/>
      <c r="D9" s="47"/>
      <c r="E9" s="50" t="s">
        <v>72</v>
      </c>
      <c r="F9" s="48">
        <v>1</v>
      </c>
      <c r="G9" s="48">
        <v>60</v>
      </c>
      <c r="H9" s="48" t="s">
        <v>19</v>
      </c>
      <c r="I9" s="455"/>
      <c r="J9" s="455"/>
      <c r="K9" s="452"/>
    </row>
    <row r="10" spans="1:11" x14ac:dyDescent="0.25">
      <c r="A10" s="251"/>
      <c r="B10" s="47"/>
      <c r="C10" s="47"/>
      <c r="D10" s="47"/>
      <c r="E10" s="50" t="s">
        <v>21</v>
      </c>
      <c r="F10" s="48">
        <v>1</v>
      </c>
      <c r="G10" s="48">
        <v>133</v>
      </c>
      <c r="H10" s="48" t="s">
        <v>19</v>
      </c>
      <c r="I10" s="455"/>
      <c r="J10" s="455"/>
      <c r="K10" s="452"/>
    </row>
    <row r="11" spans="1:11" x14ac:dyDescent="0.25">
      <c r="A11" s="251"/>
      <c r="B11" s="47"/>
      <c r="C11" s="47"/>
      <c r="D11" s="47"/>
      <c r="E11" s="50" t="s">
        <v>73</v>
      </c>
      <c r="F11" s="48">
        <v>1</v>
      </c>
      <c r="G11" s="48">
        <v>172</v>
      </c>
      <c r="H11" s="48" t="s">
        <v>19</v>
      </c>
      <c r="I11" s="455"/>
      <c r="J11" s="455"/>
      <c r="K11" s="452"/>
    </row>
    <row r="12" spans="1:11" ht="12.75" customHeight="1" x14ac:dyDescent="0.25">
      <c r="A12" s="251"/>
      <c r="B12" s="47"/>
      <c r="C12" s="47"/>
      <c r="D12" s="47"/>
      <c r="E12" s="467" t="s">
        <v>74</v>
      </c>
      <c r="F12" s="467"/>
      <c r="G12" s="467"/>
      <c r="H12" s="47"/>
      <c r="I12" s="455"/>
      <c r="J12" s="455"/>
      <c r="K12" s="452"/>
    </row>
    <row r="13" spans="1:11" ht="23" x14ac:dyDescent="0.25">
      <c r="A13" s="251"/>
      <c r="B13" s="47"/>
      <c r="C13" s="47"/>
      <c r="D13" s="47"/>
      <c r="E13" s="51" t="s">
        <v>71</v>
      </c>
      <c r="F13" s="51" t="s">
        <v>47</v>
      </c>
      <c r="G13" s="49" t="s">
        <v>75</v>
      </c>
      <c r="H13" s="49" t="s">
        <v>6</v>
      </c>
      <c r="I13" s="455"/>
      <c r="J13" s="455"/>
      <c r="K13" s="452"/>
    </row>
    <row r="14" spans="1:11" x14ac:dyDescent="0.25">
      <c r="A14" s="251"/>
      <c r="B14" s="47"/>
      <c r="C14" s="47"/>
      <c r="D14" s="47"/>
      <c r="E14" s="50" t="s">
        <v>212</v>
      </c>
      <c r="F14" s="48">
        <v>1.3</v>
      </c>
      <c r="G14" s="48">
        <v>35</v>
      </c>
      <c r="H14" s="48" t="s">
        <v>213</v>
      </c>
      <c r="I14" s="455"/>
      <c r="J14" s="455"/>
      <c r="K14" s="452"/>
    </row>
    <row r="15" spans="1:11" x14ac:dyDescent="0.25">
      <c r="A15" s="251"/>
      <c r="B15" s="47"/>
      <c r="C15" s="47"/>
      <c r="D15" s="47"/>
      <c r="E15" s="50" t="s">
        <v>33</v>
      </c>
      <c r="F15" s="48">
        <v>1.3</v>
      </c>
      <c r="G15" s="48">
        <v>30</v>
      </c>
      <c r="H15" s="48" t="s">
        <v>213</v>
      </c>
      <c r="I15" s="455"/>
      <c r="J15" s="455"/>
      <c r="K15" s="452"/>
    </row>
    <row r="16" spans="1:11" x14ac:dyDescent="0.25">
      <c r="A16" s="251"/>
      <c r="B16" s="47"/>
      <c r="C16" s="47"/>
      <c r="D16" s="47"/>
      <c r="E16" s="50" t="s">
        <v>76</v>
      </c>
      <c r="F16" s="48">
        <v>1.3</v>
      </c>
      <c r="G16" s="48">
        <v>40</v>
      </c>
      <c r="H16" s="48" t="s">
        <v>213</v>
      </c>
      <c r="I16" s="455"/>
      <c r="J16" s="455"/>
      <c r="K16" s="452"/>
    </row>
    <row r="17" spans="1:11" ht="12.75" customHeight="1" x14ac:dyDescent="0.25">
      <c r="A17" s="251"/>
      <c r="B17" s="47"/>
      <c r="C17" s="47"/>
      <c r="D17" s="47"/>
      <c r="E17" s="467" t="s">
        <v>77</v>
      </c>
      <c r="F17" s="467"/>
      <c r="G17" s="467"/>
      <c r="H17" s="47"/>
      <c r="I17" s="455"/>
      <c r="J17" s="455"/>
      <c r="K17" s="452"/>
    </row>
    <row r="18" spans="1:11" ht="23.9" customHeight="1" x14ac:dyDescent="0.25">
      <c r="A18" s="251"/>
      <c r="B18" s="47"/>
      <c r="C18" s="47"/>
      <c r="D18" s="47"/>
      <c r="E18" s="467" t="s">
        <v>78</v>
      </c>
      <c r="F18" s="467"/>
      <c r="G18" s="467"/>
      <c r="H18" s="47"/>
      <c r="I18" s="455"/>
      <c r="J18" s="455"/>
      <c r="K18" s="452"/>
    </row>
    <row r="19" spans="1:11" ht="12.75" customHeight="1" x14ac:dyDescent="0.25">
      <c r="A19" s="251"/>
      <c r="B19" s="47"/>
      <c r="C19" s="47"/>
      <c r="D19" s="47"/>
      <c r="E19" s="468" t="s">
        <v>214</v>
      </c>
      <c r="F19" s="468"/>
      <c r="G19" s="468"/>
      <c r="H19" s="47"/>
      <c r="I19" s="455"/>
      <c r="J19" s="455"/>
      <c r="K19" s="452"/>
    </row>
    <row r="20" spans="1:11" ht="12.75" customHeight="1" x14ac:dyDescent="0.25">
      <c r="A20" s="251"/>
      <c r="B20" s="47"/>
      <c r="C20" s="47"/>
      <c r="D20" s="47"/>
      <c r="E20" s="471" t="s">
        <v>80</v>
      </c>
      <c r="F20" s="471"/>
      <c r="G20" s="471"/>
      <c r="H20" s="47"/>
      <c r="I20" s="455"/>
      <c r="J20" s="455"/>
      <c r="K20" s="452"/>
    </row>
    <row r="21" spans="1:11" ht="12.75" customHeight="1" x14ac:dyDescent="0.25">
      <c r="A21" s="251"/>
      <c r="B21" s="47"/>
      <c r="C21" s="47"/>
      <c r="D21" s="47"/>
      <c r="E21" s="467" t="s">
        <v>215</v>
      </c>
      <c r="F21" s="467"/>
      <c r="G21" s="467"/>
      <c r="H21" s="47"/>
      <c r="I21" s="455"/>
      <c r="J21" s="455"/>
      <c r="K21" s="452"/>
    </row>
    <row r="22" spans="1:11" ht="23.9" customHeight="1" x14ac:dyDescent="0.25">
      <c r="A22" s="251"/>
      <c r="B22" s="47"/>
      <c r="C22" s="47"/>
      <c r="D22" s="47"/>
      <c r="E22" s="471" t="s">
        <v>81</v>
      </c>
      <c r="F22" s="471"/>
      <c r="G22" s="471"/>
      <c r="H22" s="47"/>
      <c r="I22" s="455"/>
      <c r="J22" s="455"/>
      <c r="K22" s="452"/>
    </row>
    <row r="23" spans="1:11" ht="35.15" customHeight="1" x14ac:dyDescent="0.25">
      <c r="A23" s="251"/>
      <c r="B23" s="47"/>
      <c r="C23" s="47"/>
      <c r="D23" s="47"/>
      <c r="E23" s="471" t="s">
        <v>176</v>
      </c>
      <c r="F23" s="471"/>
      <c r="G23" s="471"/>
      <c r="H23" s="47"/>
      <c r="I23" s="455"/>
      <c r="J23" s="455"/>
      <c r="K23" s="452"/>
    </row>
    <row r="24" spans="1:11" ht="35.15" customHeight="1" x14ac:dyDescent="0.25">
      <c r="A24" s="251"/>
      <c r="B24" s="47"/>
      <c r="C24" s="47"/>
      <c r="D24" s="47"/>
      <c r="E24" s="471" t="s">
        <v>180</v>
      </c>
      <c r="F24" s="471"/>
      <c r="G24" s="471"/>
      <c r="H24" s="47"/>
      <c r="I24" s="455"/>
      <c r="J24" s="455"/>
      <c r="K24" s="452"/>
    </row>
    <row r="25" spans="1:11" ht="35.15" customHeight="1" x14ac:dyDescent="0.25">
      <c r="A25" s="251"/>
      <c r="B25" s="47"/>
      <c r="C25" s="47"/>
      <c r="D25" s="47"/>
      <c r="E25" s="471" t="s">
        <v>182</v>
      </c>
      <c r="F25" s="471"/>
      <c r="G25" s="471"/>
      <c r="H25" s="47"/>
      <c r="I25" s="455"/>
      <c r="J25" s="455"/>
      <c r="K25" s="452"/>
    </row>
    <row r="26" spans="1:11" ht="23.9" customHeight="1" x14ac:dyDescent="0.25">
      <c r="A26" s="251"/>
      <c r="B26" s="47"/>
      <c r="C26" s="47"/>
      <c r="D26" s="47"/>
      <c r="E26" s="467" t="s">
        <v>85</v>
      </c>
      <c r="F26" s="467"/>
      <c r="G26" s="467"/>
      <c r="H26" s="47"/>
      <c r="I26" s="455"/>
      <c r="J26" s="455"/>
      <c r="K26" s="452"/>
    </row>
    <row r="27" spans="1:11" ht="63" customHeight="1" x14ac:dyDescent="0.25">
      <c r="A27" s="251"/>
      <c r="B27" s="47"/>
      <c r="C27" s="47"/>
      <c r="D27" s="47"/>
      <c r="E27" s="472" t="s">
        <v>86</v>
      </c>
      <c r="F27" s="472"/>
      <c r="G27" s="472"/>
      <c r="H27" s="47"/>
      <c r="I27" s="456"/>
      <c r="J27" s="456"/>
      <c r="K27" s="458"/>
    </row>
    <row r="28" spans="1:11" ht="63" customHeight="1" x14ac:dyDescent="0.25">
      <c r="A28" s="251"/>
      <c r="B28" s="47"/>
      <c r="C28" s="469" t="s">
        <v>45</v>
      </c>
      <c r="D28" s="469"/>
      <c r="E28" s="52" t="s">
        <v>46</v>
      </c>
      <c r="F28" s="53"/>
      <c r="G28" s="54" t="s">
        <v>6</v>
      </c>
      <c r="H28" s="54" t="s">
        <v>55</v>
      </c>
      <c r="I28" s="64" t="s">
        <v>98</v>
      </c>
      <c r="J28" s="64" t="s">
        <v>216</v>
      </c>
      <c r="K28" s="242" t="s">
        <v>217</v>
      </c>
    </row>
    <row r="29" spans="1:11" ht="63" customHeight="1" x14ac:dyDescent="0.25">
      <c r="A29" s="251"/>
      <c r="B29" s="47"/>
      <c r="C29" s="470" t="s">
        <v>218</v>
      </c>
      <c r="D29" s="470"/>
      <c r="E29" s="459" t="s">
        <v>219</v>
      </c>
      <c r="F29" s="459"/>
      <c r="G29" s="40" t="s">
        <v>187</v>
      </c>
      <c r="H29" s="40">
        <v>130</v>
      </c>
      <c r="I29" s="137" t="e">
        <f>#REF!</f>
        <v>#REF!</v>
      </c>
      <c r="J29" s="137" t="e">
        <f>#REF!</f>
        <v>#REF!</v>
      </c>
      <c r="K29" s="277" t="e">
        <f>#REF!</f>
        <v>#REF!</v>
      </c>
    </row>
    <row r="30" spans="1:11" ht="50.9" customHeight="1" x14ac:dyDescent="0.25">
      <c r="A30" s="251"/>
      <c r="B30" s="47"/>
      <c r="C30" s="45">
        <v>2</v>
      </c>
      <c r="D30" s="55"/>
      <c r="E30" s="41" t="s">
        <v>220</v>
      </c>
      <c r="F30" s="55"/>
      <c r="G30" s="55" t="s">
        <v>6</v>
      </c>
      <c r="H30" s="55" t="s">
        <v>55</v>
      </c>
      <c r="I30" s="64" t="s">
        <v>98</v>
      </c>
      <c r="J30" s="95" t="s">
        <v>221</v>
      </c>
      <c r="K30" s="242" t="s">
        <v>217</v>
      </c>
    </row>
    <row r="31" spans="1:11" ht="32.15" customHeight="1" x14ac:dyDescent="0.25">
      <c r="A31" s="251"/>
      <c r="B31" s="47"/>
      <c r="C31" s="48" t="s">
        <v>11</v>
      </c>
      <c r="D31" s="56" t="s">
        <v>101</v>
      </c>
      <c r="E31" s="459" t="s">
        <v>222</v>
      </c>
      <c r="F31" s="459"/>
      <c r="G31" s="56" t="s">
        <v>223</v>
      </c>
      <c r="H31" s="252">
        <v>4</v>
      </c>
      <c r="I31" s="100" t="e">
        <f>(#REF!+#REF!)/2</f>
        <v>#REF!</v>
      </c>
      <c r="J31" s="100" t="e">
        <f>I31*H31</f>
        <v>#REF!</v>
      </c>
      <c r="K31" s="248" t="e">
        <f>J31*B4</f>
        <v>#REF!</v>
      </c>
    </row>
    <row r="32" spans="1:11" ht="71.650000000000006" customHeight="1" x14ac:dyDescent="0.25">
      <c r="A32" s="251"/>
      <c r="B32" s="47"/>
      <c r="C32" s="48" t="s">
        <v>62</v>
      </c>
      <c r="D32" s="40" t="s">
        <v>107</v>
      </c>
      <c r="E32" s="459" t="s">
        <v>108</v>
      </c>
      <c r="F32" s="459"/>
      <c r="G32" s="57" t="s">
        <v>224</v>
      </c>
      <c r="H32" s="48">
        <v>1</v>
      </c>
      <c r="I32" s="100" t="e">
        <f>#REF!</f>
        <v>#REF!</v>
      </c>
      <c r="J32" s="100" t="e">
        <f>#REF!</f>
        <v>#REF!</v>
      </c>
      <c r="K32" s="248" t="e">
        <f>#REF!</f>
        <v>#REF!</v>
      </c>
    </row>
    <row r="33" spans="1:11" ht="107.15" customHeight="1" x14ac:dyDescent="0.25">
      <c r="A33" s="251"/>
      <c r="B33" s="47"/>
      <c r="C33" s="58">
        <v>3</v>
      </c>
      <c r="D33" s="462" t="s">
        <v>225</v>
      </c>
      <c r="E33" s="462"/>
      <c r="F33" s="462"/>
      <c r="G33" s="55" t="s">
        <v>6</v>
      </c>
      <c r="H33" s="55" t="s">
        <v>55</v>
      </c>
      <c r="I33" s="95" t="s">
        <v>226</v>
      </c>
      <c r="J33" s="95" t="s">
        <v>227</v>
      </c>
      <c r="K33" s="278" t="s">
        <v>228</v>
      </c>
    </row>
    <row r="34" spans="1:11" ht="317.5" customHeight="1" x14ac:dyDescent="0.25">
      <c r="A34" s="251"/>
      <c r="B34" s="47"/>
      <c r="C34" s="48" t="s">
        <v>11</v>
      </c>
      <c r="D34" s="59" t="s">
        <v>123</v>
      </c>
      <c r="E34" s="459" t="s">
        <v>229</v>
      </c>
      <c r="F34" s="459"/>
      <c r="G34" s="56" t="s">
        <v>230</v>
      </c>
      <c r="H34" s="48">
        <v>1</v>
      </c>
      <c r="I34" s="100" t="e">
        <f>#REF!</f>
        <v>#REF!</v>
      </c>
      <c r="J34" s="100" t="e">
        <f>#REF!</f>
        <v>#REF!</v>
      </c>
      <c r="K34" s="248" t="e">
        <f>#REF!</f>
        <v>#REF!</v>
      </c>
    </row>
    <row r="35" spans="1:11" ht="37.5" customHeight="1" x14ac:dyDescent="0.25">
      <c r="A35" s="251"/>
      <c r="B35" s="47"/>
      <c r="C35" s="59" t="s">
        <v>62</v>
      </c>
      <c r="D35" s="59" t="s">
        <v>124</v>
      </c>
      <c r="E35" s="459" t="s">
        <v>231</v>
      </c>
      <c r="F35" s="459"/>
      <c r="G35" s="48" t="s">
        <v>232</v>
      </c>
      <c r="H35" s="59">
        <v>3</v>
      </c>
      <c r="I35" s="100" t="e">
        <f>#REF!</f>
        <v>#REF!</v>
      </c>
      <c r="J35" s="100" t="e">
        <f>#REF!</f>
        <v>#REF!</v>
      </c>
      <c r="K35" s="277" t="e">
        <f>#REF!</f>
        <v>#REF!</v>
      </c>
    </row>
    <row r="36" spans="1:11" ht="24" customHeight="1" x14ac:dyDescent="0.25">
      <c r="A36" s="251"/>
      <c r="B36" s="47"/>
      <c r="C36" s="59" t="s">
        <v>126</v>
      </c>
      <c r="D36" s="40" t="s">
        <v>233</v>
      </c>
      <c r="E36" s="459" t="s">
        <v>234</v>
      </c>
      <c r="F36" s="459"/>
      <c r="G36" s="59" t="s">
        <v>195</v>
      </c>
      <c r="H36" s="59">
        <v>2</v>
      </c>
      <c r="I36" s="100" t="e">
        <f>#REF!</f>
        <v>#REF!</v>
      </c>
      <c r="J36" s="100" t="e">
        <f>#REF!</f>
        <v>#REF!</v>
      </c>
      <c r="K36" s="248" t="e">
        <f>#REF!</f>
        <v>#REF!</v>
      </c>
    </row>
    <row r="37" spans="1:11" ht="37.5" customHeight="1" x14ac:dyDescent="0.25">
      <c r="A37" s="251"/>
      <c r="B37" s="47"/>
      <c r="C37" s="59" t="s">
        <v>235</v>
      </c>
      <c r="D37" s="40" t="s">
        <v>196</v>
      </c>
      <c r="E37" s="459" t="s">
        <v>236</v>
      </c>
      <c r="F37" s="459"/>
      <c r="G37" s="59" t="s">
        <v>193</v>
      </c>
      <c r="H37" s="59">
        <v>2</v>
      </c>
      <c r="I37" s="100" t="e">
        <f>#REF!</f>
        <v>#REF!</v>
      </c>
      <c r="J37" s="100" t="e">
        <f>#REF!</f>
        <v>#REF!</v>
      </c>
      <c r="K37" s="248" t="e">
        <f>#REF!</f>
        <v>#REF!</v>
      </c>
    </row>
    <row r="38" spans="1:11" ht="62.5" customHeight="1" x14ac:dyDescent="0.25">
      <c r="A38" s="251"/>
      <c r="B38" s="47"/>
      <c r="C38" s="58">
        <v>4</v>
      </c>
      <c r="D38" s="462" t="s">
        <v>129</v>
      </c>
      <c r="E38" s="462"/>
      <c r="F38" s="462"/>
      <c r="G38" s="41" t="s">
        <v>6</v>
      </c>
      <c r="H38" s="55" t="s">
        <v>55</v>
      </c>
      <c r="I38" s="95" t="s">
        <v>56</v>
      </c>
      <c r="J38" s="95" t="s">
        <v>237</v>
      </c>
      <c r="K38" s="278" t="s">
        <v>238</v>
      </c>
    </row>
    <row r="39" spans="1:11" ht="25" customHeight="1" x14ac:dyDescent="0.25">
      <c r="A39" s="251"/>
      <c r="B39" s="47"/>
      <c r="C39" s="59" t="s">
        <v>11</v>
      </c>
      <c r="D39" s="60" t="s">
        <v>202</v>
      </c>
      <c r="E39" s="464" t="s">
        <v>60</v>
      </c>
      <c r="F39" s="464"/>
      <c r="G39" s="59" t="s">
        <v>203</v>
      </c>
      <c r="H39" s="59">
        <v>1</v>
      </c>
      <c r="I39" s="100" t="e">
        <f>#REF!</f>
        <v>#REF!</v>
      </c>
      <c r="J39" s="100" t="e">
        <f>#REF!</f>
        <v>#REF!</v>
      </c>
      <c r="K39" s="248" t="e">
        <f>#REF!</f>
        <v>#REF!</v>
      </c>
    </row>
    <row r="40" spans="1:11" ht="25" customHeight="1" x14ac:dyDescent="0.25">
      <c r="A40" s="251"/>
      <c r="B40" s="47"/>
      <c r="C40" s="59" t="s">
        <v>62</v>
      </c>
      <c r="D40" s="60" t="s">
        <v>204</v>
      </c>
      <c r="E40" s="465" t="s">
        <v>205</v>
      </c>
      <c r="F40" s="465"/>
      <c r="G40" s="59" t="s">
        <v>203</v>
      </c>
      <c r="H40" s="59">
        <v>1</v>
      </c>
      <c r="I40" s="100" t="e">
        <f>#REF!</f>
        <v>#REF!</v>
      </c>
      <c r="J40" s="100" t="e">
        <f>#REF!</f>
        <v>#REF!</v>
      </c>
      <c r="K40" s="248" t="e">
        <f>#REF!</f>
        <v>#REF!</v>
      </c>
    </row>
    <row r="41" spans="1:11" ht="23.9" customHeight="1" x14ac:dyDescent="0.25">
      <c r="A41" s="251"/>
      <c r="B41" s="47"/>
      <c r="C41" s="59" t="s">
        <v>106</v>
      </c>
      <c r="D41" s="60" t="s">
        <v>239</v>
      </c>
      <c r="E41" s="466" t="s">
        <v>240</v>
      </c>
      <c r="F41" s="466"/>
      <c r="G41" s="59" t="s">
        <v>203</v>
      </c>
      <c r="H41" s="59">
        <v>1</v>
      </c>
      <c r="I41" s="100" t="e">
        <f>#REF!</f>
        <v>#REF!</v>
      </c>
      <c r="J41" s="100" t="e">
        <f>#REF!</f>
        <v>#REF!</v>
      </c>
      <c r="K41" s="248" t="e">
        <f>#REF!</f>
        <v>#REF!</v>
      </c>
    </row>
    <row r="42" spans="1:11" ht="62.5" customHeight="1" x14ac:dyDescent="0.25">
      <c r="A42" s="251"/>
      <c r="B42" s="47"/>
      <c r="C42" s="58">
        <v>5</v>
      </c>
      <c r="D42" s="462" t="s">
        <v>241</v>
      </c>
      <c r="E42" s="462"/>
      <c r="F42" s="462"/>
      <c r="G42" s="41" t="s">
        <v>6</v>
      </c>
      <c r="H42" s="41" t="s">
        <v>55</v>
      </c>
      <c r="I42" s="95" t="s">
        <v>56</v>
      </c>
      <c r="J42" s="95" t="s">
        <v>237</v>
      </c>
      <c r="K42" s="278" t="s">
        <v>238</v>
      </c>
    </row>
    <row r="43" spans="1:11" ht="55.5" customHeight="1" x14ac:dyDescent="0.25">
      <c r="A43" s="251"/>
      <c r="B43" s="47"/>
      <c r="C43" s="59" t="s">
        <v>11</v>
      </c>
      <c r="D43" s="59" t="s">
        <v>242</v>
      </c>
      <c r="E43" s="463" t="s">
        <v>243</v>
      </c>
      <c r="F43" s="463"/>
      <c r="G43" s="59" t="s">
        <v>244</v>
      </c>
      <c r="H43" s="48">
        <v>1</v>
      </c>
      <c r="I43" s="100" t="e">
        <f>#REF!</f>
        <v>#REF!</v>
      </c>
      <c r="J43" s="100" t="e">
        <f>#REF!</f>
        <v>#REF!</v>
      </c>
      <c r="K43" s="279" t="e">
        <f>#REF!</f>
        <v>#REF!</v>
      </c>
    </row>
    <row r="44" spans="1:11" ht="13.5" thickBot="1" x14ac:dyDescent="0.3">
      <c r="A44" s="460" t="s">
        <v>64</v>
      </c>
      <c r="B44" s="461"/>
      <c r="C44" s="461"/>
      <c r="D44" s="461"/>
      <c r="E44" s="461"/>
      <c r="F44" s="461"/>
      <c r="G44" s="461"/>
      <c r="H44" s="461"/>
      <c r="I44" s="285"/>
      <c r="J44" s="286" t="e">
        <f>J43+J41+J40+J39+J37+J36+J35+J34+J32+J31+J29+J5</f>
        <v>#REF!</v>
      </c>
      <c r="K44" s="287" t="e">
        <f>K43+K41+K40+K39+K37+K36+K35+K34+K32+K31+K29+K5</f>
        <v>#REF!</v>
      </c>
    </row>
    <row r="48" spans="1:11" x14ac:dyDescent="0.25">
      <c r="J48" s="136"/>
    </row>
  </sheetData>
  <mergeCells count="39">
    <mergeCell ref="A1:H1"/>
    <mergeCell ref="E3:G3"/>
    <mergeCell ref="D4:G4"/>
    <mergeCell ref="E5:G5"/>
    <mergeCell ref="A2:H2"/>
    <mergeCell ref="C28:D28"/>
    <mergeCell ref="C29:D29"/>
    <mergeCell ref="E29:F29"/>
    <mergeCell ref="E25:G25"/>
    <mergeCell ref="E26:G26"/>
    <mergeCell ref="E27:G27"/>
    <mergeCell ref="E32:F32"/>
    <mergeCell ref="A44:H44"/>
    <mergeCell ref="D33:F33"/>
    <mergeCell ref="E34:F34"/>
    <mergeCell ref="E35:F35"/>
    <mergeCell ref="E36:F36"/>
    <mergeCell ref="E37:F37"/>
    <mergeCell ref="E43:F43"/>
    <mergeCell ref="D38:F38"/>
    <mergeCell ref="E39:F39"/>
    <mergeCell ref="E40:F40"/>
    <mergeCell ref="E41:F41"/>
    <mergeCell ref="D42:F42"/>
    <mergeCell ref="I2:K2"/>
    <mergeCell ref="I5:I27"/>
    <mergeCell ref="J5:J27"/>
    <mergeCell ref="K5:K27"/>
    <mergeCell ref="E31:F31"/>
    <mergeCell ref="E17:G17"/>
    <mergeCell ref="E18:G18"/>
    <mergeCell ref="E19:G19"/>
    <mergeCell ref="E20:G20"/>
    <mergeCell ref="E21:G21"/>
    <mergeCell ref="E22:G22"/>
    <mergeCell ref="E23:G23"/>
    <mergeCell ref="E24:G24"/>
    <mergeCell ref="E6:G6"/>
    <mergeCell ref="E12:G12"/>
  </mergeCells>
  <pageMargins left="0.78749999999999998" right="0.78749999999999998" top="1.05277777777778" bottom="1.05277777777778" header="0.78749999999999998" footer="0.78749999999999998"/>
  <pageSetup paperSize="9" scale="77" fitToHeight="0" orientation="landscape" horizontalDpi="300" verticalDpi="300" r:id="rId1"/>
  <headerFooter>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E49" zoomScale="70" zoomScaleNormal="70" workbookViewId="0">
      <selection activeCell="H61" sqref="H61"/>
    </sheetView>
  </sheetViews>
  <sheetFormatPr defaultColWidth="11.7265625" defaultRowHeight="12.5" x14ac:dyDescent="0.25"/>
  <cols>
    <col min="2" max="2" width="14.7265625" customWidth="1"/>
    <col min="4" max="4" width="16.453125" customWidth="1"/>
    <col min="5" max="5" width="33.26953125" customWidth="1"/>
    <col min="6" max="6" width="14.81640625" customWidth="1"/>
    <col min="7" max="7" width="18.1796875" customWidth="1"/>
    <col min="8" max="8" width="13.54296875" customWidth="1"/>
    <col min="9" max="9" width="16.81640625" style="288" customWidth="1"/>
    <col min="10" max="10" width="13.08984375" style="288" bestFit="1" customWidth="1"/>
    <col min="11" max="11" width="15.90625" style="288" customWidth="1"/>
  </cols>
  <sheetData>
    <row r="1" spans="1:11" ht="13" x14ac:dyDescent="0.25">
      <c r="A1" s="359" t="s">
        <v>246</v>
      </c>
      <c r="B1" s="253"/>
      <c r="C1" s="253"/>
      <c r="D1" s="253"/>
      <c r="E1" s="253"/>
      <c r="F1" s="253"/>
      <c r="G1" s="253"/>
      <c r="H1" s="253"/>
      <c r="I1" s="323"/>
      <c r="J1" s="323"/>
      <c r="K1" s="324"/>
    </row>
    <row r="2" spans="1:11" ht="23.9" customHeight="1" x14ac:dyDescent="0.25">
      <c r="A2" s="486" t="s">
        <v>490</v>
      </c>
      <c r="B2" s="487"/>
      <c r="C2" s="487"/>
      <c r="D2" s="487"/>
      <c r="E2" s="487"/>
      <c r="F2" s="487"/>
      <c r="G2" s="487"/>
      <c r="H2" s="487"/>
      <c r="I2" s="480" t="s">
        <v>487</v>
      </c>
      <c r="J2" s="481"/>
      <c r="K2" s="482"/>
    </row>
    <row r="3" spans="1:11" ht="13" customHeight="1" x14ac:dyDescent="0.25">
      <c r="A3" s="488"/>
      <c r="B3" s="489"/>
      <c r="C3" s="489"/>
      <c r="D3" s="489"/>
      <c r="E3" s="489"/>
      <c r="F3" s="489"/>
      <c r="G3" s="489"/>
      <c r="H3" s="489"/>
      <c r="I3" s="483"/>
      <c r="J3" s="484"/>
      <c r="K3" s="485"/>
    </row>
    <row r="4" spans="1:11" ht="47.5" customHeight="1" x14ac:dyDescent="0.25">
      <c r="A4" s="229" t="s">
        <v>2</v>
      </c>
      <c r="B4" s="84" t="s">
        <v>3</v>
      </c>
      <c r="C4" s="105" t="s">
        <v>4</v>
      </c>
      <c r="D4" s="105"/>
      <c r="E4" s="408" t="s">
        <v>5</v>
      </c>
      <c r="F4" s="408"/>
      <c r="G4" s="408"/>
      <c r="H4" s="84" t="s">
        <v>6</v>
      </c>
      <c r="I4" s="95" t="s">
        <v>207</v>
      </c>
      <c r="J4" s="95" t="s">
        <v>247</v>
      </c>
      <c r="K4" s="269" t="s">
        <v>248</v>
      </c>
    </row>
    <row r="5" spans="1:11" x14ac:dyDescent="0.25">
      <c r="A5" s="254">
        <v>5</v>
      </c>
      <c r="B5" s="70">
        <v>10</v>
      </c>
      <c r="C5" s="140">
        <v>1</v>
      </c>
      <c r="D5" s="103" t="s">
        <v>10</v>
      </c>
      <c r="E5" s="103"/>
      <c r="F5" s="103"/>
      <c r="G5" s="103"/>
      <c r="H5" s="103"/>
      <c r="I5" s="283"/>
      <c r="J5" s="283"/>
      <c r="K5" s="309"/>
    </row>
    <row r="6" spans="1:11" ht="68.650000000000006" customHeight="1" x14ac:dyDescent="0.25">
      <c r="A6" s="236"/>
      <c r="B6" s="73"/>
      <c r="C6" s="492" t="s">
        <v>11</v>
      </c>
      <c r="D6" s="115" t="s">
        <v>249</v>
      </c>
      <c r="E6" s="398" t="s">
        <v>250</v>
      </c>
      <c r="F6" s="398"/>
      <c r="G6" s="398"/>
      <c r="H6" s="73"/>
      <c r="I6" s="454" t="e">
        <f>#REF!</f>
        <v>#REF!</v>
      </c>
      <c r="J6" s="454" t="e">
        <f>#REF!</f>
        <v>#REF!</v>
      </c>
      <c r="K6" s="457" t="e">
        <f>#REF!</f>
        <v>#REF!</v>
      </c>
    </row>
    <row r="7" spans="1:11" x14ac:dyDescent="0.25">
      <c r="A7" s="236"/>
      <c r="B7" s="73"/>
      <c r="C7" s="492"/>
      <c r="D7" s="115"/>
      <c r="E7" s="499" t="s">
        <v>14</v>
      </c>
      <c r="F7" s="499"/>
      <c r="G7" s="499"/>
      <c r="H7" s="73"/>
      <c r="I7" s="455"/>
      <c r="J7" s="455"/>
      <c r="K7" s="452"/>
    </row>
    <row r="8" spans="1:11" x14ac:dyDescent="0.25">
      <c r="A8" s="236"/>
      <c r="B8" s="73"/>
      <c r="C8" s="492"/>
      <c r="D8" s="115"/>
      <c r="E8" s="141" t="s">
        <v>15</v>
      </c>
      <c r="F8" s="141" t="s">
        <v>146</v>
      </c>
      <c r="G8" s="142" t="s">
        <v>147</v>
      </c>
      <c r="H8" s="73"/>
      <c r="I8" s="455"/>
      <c r="J8" s="455"/>
      <c r="K8" s="452"/>
    </row>
    <row r="9" spans="1:11" x14ac:dyDescent="0.25">
      <c r="A9" s="236"/>
      <c r="B9" s="73"/>
      <c r="C9" s="492"/>
      <c r="D9" s="115"/>
      <c r="E9" s="143" t="s">
        <v>18</v>
      </c>
      <c r="F9" s="144">
        <v>1</v>
      </c>
      <c r="G9" s="144">
        <v>72</v>
      </c>
      <c r="H9" s="72" t="s">
        <v>149</v>
      </c>
      <c r="I9" s="455"/>
      <c r="J9" s="455"/>
      <c r="K9" s="452"/>
    </row>
    <row r="10" spans="1:11" x14ac:dyDescent="0.25">
      <c r="A10" s="236"/>
      <c r="B10" s="73"/>
      <c r="C10" s="492"/>
      <c r="D10" s="115"/>
      <c r="E10" s="145" t="s">
        <v>151</v>
      </c>
      <c r="F10" s="144">
        <v>1</v>
      </c>
      <c r="G10" s="144">
        <v>60</v>
      </c>
      <c r="H10" s="72" t="s">
        <v>149</v>
      </c>
      <c r="I10" s="455"/>
      <c r="J10" s="455"/>
      <c r="K10" s="452"/>
    </row>
    <row r="11" spans="1:11" x14ac:dyDescent="0.25">
      <c r="A11" s="236"/>
      <c r="B11" s="73"/>
      <c r="C11" s="492"/>
      <c r="D11" s="115"/>
      <c r="E11" s="145" t="s">
        <v>251</v>
      </c>
      <c r="F11" s="144">
        <v>1</v>
      </c>
      <c r="G11" s="144">
        <v>133</v>
      </c>
      <c r="H11" s="72" t="s">
        <v>149</v>
      </c>
      <c r="I11" s="455"/>
      <c r="J11" s="455"/>
      <c r="K11" s="452"/>
    </row>
    <row r="12" spans="1:11" x14ac:dyDescent="0.25">
      <c r="A12" s="236"/>
      <c r="B12" s="73"/>
      <c r="C12" s="492"/>
      <c r="D12" s="115"/>
      <c r="E12" s="145" t="s">
        <v>154</v>
      </c>
      <c r="F12" s="144">
        <v>1</v>
      </c>
      <c r="G12" s="144">
        <v>172</v>
      </c>
      <c r="H12" s="72" t="s">
        <v>149</v>
      </c>
      <c r="I12" s="455"/>
      <c r="J12" s="455"/>
      <c r="K12" s="452"/>
    </row>
    <row r="13" spans="1:11" x14ac:dyDescent="0.25">
      <c r="A13" s="236"/>
      <c r="B13" s="73"/>
      <c r="C13" s="492"/>
      <c r="D13" s="499" t="s">
        <v>157</v>
      </c>
      <c r="E13" s="499"/>
      <c r="F13" s="499"/>
      <c r="G13" s="499"/>
      <c r="H13" s="73"/>
      <c r="I13" s="455"/>
      <c r="J13" s="455"/>
      <c r="K13" s="452"/>
    </row>
    <row r="14" spans="1:11" x14ac:dyDescent="0.25">
      <c r="A14" s="236"/>
      <c r="B14" s="73"/>
      <c r="C14" s="492"/>
      <c r="D14" s="143"/>
      <c r="E14" s="141" t="s">
        <v>15</v>
      </c>
      <c r="F14" s="141" t="s">
        <v>146</v>
      </c>
      <c r="G14" s="141" t="s">
        <v>158</v>
      </c>
      <c r="H14" s="73"/>
      <c r="I14" s="455"/>
      <c r="J14" s="455"/>
      <c r="K14" s="452"/>
    </row>
    <row r="15" spans="1:11" x14ac:dyDescent="0.25">
      <c r="A15" s="236"/>
      <c r="B15" s="73"/>
      <c r="C15" s="492"/>
      <c r="D15" s="143"/>
      <c r="E15" s="145" t="s">
        <v>252</v>
      </c>
      <c r="F15" s="144">
        <v>1.3</v>
      </c>
      <c r="G15" s="144">
        <v>35</v>
      </c>
      <c r="H15" s="146" t="s">
        <v>253</v>
      </c>
      <c r="I15" s="455"/>
      <c r="J15" s="455"/>
      <c r="K15" s="452"/>
    </row>
    <row r="16" spans="1:11" x14ac:dyDescent="0.25">
      <c r="A16" s="236"/>
      <c r="B16" s="73"/>
      <c r="C16" s="492"/>
      <c r="D16" s="143"/>
      <c r="E16" s="145" t="s">
        <v>254</v>
      </c>
      <c r="F16" s="144">
        <v>1.3</v>
      </c>
      <c r="G16" s="144">
        <v>35</v>
      </c>
      <c r="H16" s="146" t="s">
        <v>253</v>
      </c>
      <c r="I16" s="455"/>
      <c r="J16" s="455"/>
      <c r="K16" s="452"/>
    </row>
    <row r="17" spans="1:11" x14ac:dyDescent="0.25">
      <c r="A17" s="236"/>
      <c r="B17" s="73"/>
      <c r="C17" s="492"/>
      <c r="D17" s="143"/>
      <c r="E17" s="145" t="s">
        <v>255</v>
      </c>
      <c r="F17" s="144">
        <v>1</v>
      </c>
      <c r="G17" s="144" t="s">
        <v>165</v>
      </c>
      <c r="H17" s="146" t="s">
        <v>253</v>
      </c>
      <c r="I17" s="455"/>
      <c r="J17" s="455"/>
      <c r="K17" s="452"/>
    </row>
    <row r="18" spans="1:11" x14ac:dyDescent="0.25">
      <c r="A18" s="236"/>
      <c r="B18" s="73"/>
      <c r="C18" s="492"/>
      <c r="D18" s="73"/>
      <c r="E18" s="145" t="s">
        <v>161</v>
      </c>
      <c r="F18" s="89">
        <v>1.3</v>
      </c>
      <c r="G18" s="89" t="s">
        <v>165</v>
      </c>
      <c r="H18" s="146" t="s">
        <v>253</v>
      </c>
      <c r="I18" s="455"/>
      <c r="J18" s="455"/>
      <c r="K18" s="452"/>
    </row>
    <row r="19" spans="1:11" x14ac:dyDescent="0.25">
      <c r="A19" s="236"/>
      <c r="B19" s="73"/>
      <c r="C19" s="492"/>
      <c r="D19" s="73"/>
      <c r="E19" s="145" t="s">
        <v>164</v>
      </c>
      <c r="F19" s="89">
        <v>1.3</v>
      </c>
      <c r="G19" s="89">
        <v>40</v>
      </c>
      <c r="H19" s="146" t="s">
        <v>253</v>
      </c>
      <c r="I19" s="455"/>
      <c r="J19" s="455"/>
      <c r="K19" s="452"/>
    </row>
    <row r="20" spans="1:11" ht="12.75" customHeight="1" x14ac:dyDescent="0.25">
      <c r="A20" s="236"/>
      <c r="B20" s="73"/>
      <c r="C20" s="492"/>
      <c r="D20" s="73"/>
      <c r="E20" s="491" t="s">
        <v>170</v>
      </c>
      <c r="F20" s="491"/>
      <c r="G20" s="491"/>
      <c r="H20" s="73"/>
      <c r="I20" s="455"/>
      <c r="J20" s="455"/>
      <c r="K20" s="452"/>
    </row>
    <row r="21" spans="1:11" ht="23.9" customHeight="1" x14ac:dyDescent="0.25">
      <c r="A21" s="236"/>
      <c r="B21" s="73"/>
      <c r="C21" s="492"/>
      <c r="D21" s="73"/>
      <c r="E21" s="497" t="s">
        <v>171</v>
      </c>
      <c r="F21" s="497"/>
      <c r="G21" s="497"/>
      <c r="H21" s="73"/>
      <c r="I21" s="455"/>
      <c r="J21" s="455"/>
      <c r="K21" s="452"/>
    </row>
    <row r="22" spans="1:11" ht="12.75" customHeight="1" x14ac:dyDescent="0.25">
      <c r="A22" s="236"/>
      <c r="B22" s="73"/>
      <c r="C22" s="492"/>
      <c r="D22" s="73"/>
      <c r="E22" s="490" t="s">
        <v>256</v>
      </c>
      <c r="F22" s="490"/>
      <c r="G22" s="490"/>
      <c r="H22" s="73"/>
      <c r="I22" s="455"/>
      <c r="J22" s="455"/>
      <c r="K22" s="452"/>
    </row>
    <row r="23" spans="1:11" ht="22.5" customHeight="1" x14ac:dyDescent="0.25">
      <c r="A23" s="236"/>
      <c r="B23" s="73"/>
      <c r="C23" s="492"/>
      <c r="D23" s="73"/>
      <c r="E23" s="490" t="s">
        <v>80</v>
      </c>
      <c r="F23" s="490"/>
      <c r="G23" s="490"/>
      <c r="H23" s="73"/>
      <c r="I23" s="455"/>
      <c r="J23" s="455"/>
      <c r="K23" s="452"/>
    </row>
    <row r="24" spans="1:11" ht="39" customHeight="1" x14ac:dyDescent="0.25">
      <c r="A24" s="236"/>
      <c r="B24" s="73"/>
      <c r="C24" s="492"/>
      <c r="D24" s="73"/>
      <c r="E24" s="491" t="s">
        <v>173</v>
      </c>
      <c r="F24" s="491"/>
      <c r="G24" s="491"/>
      <c r="H24" s="73"/>
      <c r="I24" s="455"/>
      <c r="J24" s="455"/>
      <c r="K24" s="452"/>
    </row>
    <row r="25" spans="1:11" ht="12.75" customHeight="1" x14ac:dyDescent="0.25">
      <c r="A25" s="236"/>
      <c r="B25" s="73"/>
      <c r="C25" s="492"/>
      <c r="D25" s="73"/>
      <c r="E25" s="490" t="s">
        <v>81</v>
      </c>
      <c r="F25" s="490"/>
      <c r="G25" s="490"/>
      <c r="H25" s="73"/>
      <c r="I25" s="455"/>
      <c r="J25" s="455"/>
      <c r="K25" s="452"/>
    </row>
    <row r="26" spans="1:11" ht="35.15" customHeight="1" x14ac:dyDescent="0.25">
      <c r="A26" s="236"/>
      <c r="B26" s="73"/>
      <c r="C26" s="492"/>
      <c r="D26" s="73"/>
      <c r="E26" s="493" t="s">
        <v>257</v>
      </c>
      <c r="F26" s="493"/>
      <c r="G26" s="493"/>
      <c r="H26" s="73"/>
      <c r="I26" s="455"/>
      <c r="J26" s="455"/>
      <c r="K26" s="452"/>
    </row>
    <row r="27" spans="1:11" ht="35.15" customHeight="1" x14ac:dyDescent="0.25">
      <c r="A27" s="236"/>
      <c r="B27" s="73"/>
      <c r="C27" s="492"/>
      <c r="D27" s="73"/>
      <c r="E27" s="490" t="s">
        <v>83</v>
      </c>
      <c r="F27" s="490"/>
      <c r="G27" s="490"/>
      <c r="H27" s="73"/>
      <c r="I27" s="455"/>
      <c r="J27" s="455"/>
      <c r="K27" s="452"/>
    </row>
    <row r="28" spans="1:11" ht="35.15" customHeight="1" x14ac:dyDescent="0.25">
      <c r="A28" s="236"/>
      <c r="B28" s="73"/>
      <c r="C28" s="492"/>
      <c r="D28" s="73"/>
      <c r="E28" s="490" t="s">
        <v>84</v>
      </c>
      <c r="F28" s="490"/>
      <c r="G28" s="490"/>
      <c r="H28" s="73"/>
      <c r="I28" s="455"/>
      <c r="J28" s="455"/>
      <c r="K28" s="452"/>
    </row>
    <row r="29" spans="1:11" ht="23.9" customHeight="1" x14ac:dyDescent="0.25">
      <c r="A29" s="236"/>
      <c r="B29" s="73"/>
      <c r="C29" s="492"/>
      <c r="D29" s="73"/>
      <c r="E29" s="491" t="s">
        <v>258</v>
      </c>
      <c r="F29" s="491"/>
      <c r="G29" s="491"/>
      <c r="H29" s="73"/>
      <c r="I29" s="455"/>
      <c r="J29" s="455"/>
      <c r="K29" s="452"/>
    </row>
    <row r="30" spans="1:11" ht="103.5" customHeight="1" x14ac:dyDescent="0.25">
      <c r="A30" s="236"/>
      <c r="B30" s="73"/>
      <c r="C30" s="492"/>
      <c r="D30" s="73"/>
      <c r="E30" s="490" t="s">
        <v>86</v>
      </c>
      <c r="F30" s="490"/>
      <c r="G30" s="490"/>
      <c r="H30" s="73"/>
      <c r="I30" s="456"/>
      <c r="J30" s="456"/>
      <c r="K30" s="458"/>
    </row>
    <row r="31" spans="1:11" ht="103.5" customHeight="1" x14ac:dyDescent="0.25">
      <c r="A31" s="236"/>
      <c r="B31" s="73"/>
      <c r="C31" s="147">
        <v>2</v>
      </c>
      <c r="D31" s="148" t="s">
        <v>259</v>
      </c>
      <c r="E31" s="149" t="s">
        <v>46</v>
      </c>
      <c r="F31" s="150" t="s">
        <v>47</v>
      </c>
      <c r="G31" s="151" t="s">
        <v>48</v>
      </c>
      <c r="H31" s="152" t="s">
        <v>6</v>
      </c>
      <c r="I31" s="320" t="s">
        <v>207</v>
      </c>
      <c r="J31" s="320" t="s">
        <v>260</v>
      </c>
      <c r="K31" s="321" t="s">
        <v>261</v>
      </c>
    </row>
    <row r="32" spans="1:11" ht="28.5" customHeight="1" x14ac:dyDescent="0.25">
      <c r="A32" s="236"/>
      <c r="B32" s="73"/>
      <c r="C32" s="255" t="s">
        <v>11</v>
      </c>
      <c r="D32" s="498" t="s">
        <v>218</v>
      </c>
      <c r="E32" s="89" t="s">
        <v>262</v>
      </c>
      <c r="F32" s="89">
        <v>1</v>
      </c>
      <c r="G32" s="89">
        <v>72</v>
      </c>
      <c r="H32" s="72" t="s">
        <v>19</v>
      </c>
      <c r="I32" s="434" t="e">
        <f>#REF!</f>
        <v>#REF!</v>
      </c>
      <c r="J32" s="434" t="e">
        <f>#REF!</f>
        <v>#REF!</v>
      </c>
      <c r="K32" s="453" t="e">
        <f>#REF!</f>
        <v>#REF!</v>
      </c>
    </row>
    <row r="33" spans="1:11" ht="21.65" customHeight="1" x14ac:dyDescent="0.25">
      <c r="A33" s="236"/>
      <c r="B33" s="73"/>
      <c r="C33" s="255"/>
      <c r="D33" s="498"/>
      <c r="E33" s="153" t="s">
        <v>263</v>
      </c>
      <c r="F33" s="89">
        <v>1</v>
      </c>
      <c r="G33" s="89">
        <v>60</v>
      </c>
      <c r="H33" s="72" t="s">
        <v>19</v>
      </c>
      <c r="I33" s="434"/>
      <c r="J33" s="434"/>
      <c r="K33" s="453"/>
    </row>
    <row r="34" spans="1:11" ht="21.65" customHeight="1" x14ac:dyDescent="0.25">
      <c r="A34" s="236"/>
      <c r="B34" s="73"/>
      <c r="C34" s="255"/>
      <c r="D34" s="498"/>
      <c r="E34" s="153" t="s">
        <v>264</v>
      </c>
      <c r="F34" s="89">
        <v>1</v>
      </c>
      <c r="G34" s="89">
        <v>133</v>
      </c>
      <c r="H34" s="72" t="s">
        <v>19</v>
      </c>
      <c r="I34" s="434"/>
      <c r="J34" s="434"/>
      <c r="K34" s="453"/>
    </row>
    <row r="35" spans="1:11" ht="21.65" customHeight="1" x14ac:dyDescent="0.25">
      <c r="A35" s="236"/>
      <c r="B35" s="73"/>
      <c r="C35" s="255"/>
      <c r="D35" s="498"/>
      <c r="E35" s="153" t="s">
        <v>265</v>
      </c>
      <c r="F35" s="89">
        <v>3</v>
      </c>
      <c r="G35" s="89">
        <v>10</v>
      </c>
      <c r="H35" s="114" t="s">
        <v>90</v>
      </c>
      <c r="I35" s="434"/>
      <c r="J35" s="434"/>
      <c r="K35" s="453"/>
    </row>
    <row r="36" spans="1:11" ht="39" x14ac:dyDescent="0.25">
      <c r="A36" s="236"/>
      <c r="B36" s="73"/>
      <c r="C36" s="149">
        <v>3</v>
      </c>
      <c r="D36" s="154" t="s">
        <v>91</v>
      </c>
      <c r="E36" s="155"/>
      <c r="F36" s="155"/>
      <c r="G36" s="156" t="s">
        <v>6</v>
      </c>
      <c r="H36" s="156" t="s">
        <v>55</v>
      </c>
      <c r="I36" s="320" t="s">
        <v>56</v>
      </c>
      <c r="J36" s="325" t="s">
        <v>57</v>
      </c>
      <c r="K36" s="321" t="s">
        <v>245</v>
      </c>
    </row>
    <row r="37" spans="1:11" ht="125.15" customHeight="1" x14ac:dyDescent="0.25">
      <c r="A37" s="236"/>
      <c r="B37" s="73"/>
      <c r="C37" s="144" t="s">
        <v>11</v>
      </c>
      <c r="D37" s="89" t="s">
        <v>93</v>
      </c>
      <c r="E37" s="398" t="s">
        <v>266</v>
      </c>
      <c r="F37" s="398"/>
      <c r="G37" s="89" t="s">
        <v>267</v>
      </c>
      <c r="H37" s="144">
        <v>1</v>
      </c>
      <c r="I37" s="100" t="e">
        <f>#REF!</f>
        <v>#REF!</v>
      </c>
      <c r="J37" s="322" t="e">
        <f>#REF!</f>
        <v>#REF!</v>
      </c>
      <c r="K37" s="245" t="e">
        <f>#REF!</f>
        <v>#REF!</v>
      </c>
    </row>
    <row r="38" spans="1:11" ht="52" x14ac:dyDescent="0.25">
      <c r="A38" s="236"/>
      <c r="B38" s="73"/>
      <c r="C38" s="105">
        <v>4</v>
      </c>
      <c r="D38" s="496" t="s">
        <v>268</v>
      </c>
      <c r="E38" s="496"/>
      <c r="F38" s="496"/>
      <c r="G38" s="157" t="s">
        <v>6</v>
      </c>
      <c r="H38" s="157" t="s">
        <v>55</v>
      </c>
      <c r="I38" s="326" t="s">
        <v>269</v>
      </c>
      <c r="J38" s="327" t="s">
        <v>227</v>
      </c>
      <c r="K38" s="278" t="s">
        <v>270</v>
      </c>
    </row>
    <row r="39" spans="1:11" ht="23.5" customHeight="1" x14ac:dyDescent="0.25">
      <c r="A39" s="236"/>
      <c r="B39" s="73"/>
      <c r="C39" s="141" t="s">
        <v>11</v>
      </c>
      <c r="D39" s="158" t="s">
        <v>101</v>
      </c>
      <c r="E39" s="497" t="s">
        <v>222</v>
      </c>
      <c r="F39" s="497"/>
      <c r="G39" s="144" t="s">
        <v>103</v>
      </c>
      <c r="H39" s="144">
        <v>4</v>
      </c>
      <c r="I39" s="100" t="e">
        <f>(#REF!+#REF!)/2</f>
        <v>#REF!</v>
      </c>
      <c r="J39" s="100" t="e">
        <f>I39*H39</f>
        <v>#REF!</v>
      </c>
      <c r="K39" s="248" t="e">
        <f>J39*B5</f>
        <v>#REF!</v>
      </c>
    </row>
    <row r="40" spans="1:11" ht="75" customHeight="1" x14ac:dyDescent="0.25">
      <c r="A40" s="236"/>
      <c r="B40" s="73"/>
      <c r="C40" s="144" t="s">
        <v>62</v>
      </c>
      <c r="D40" s="89" t="s">
        <v>107</v>
      </c>
      <c r="E40" s="392" t="s">
        <v>271</v>
      </c>
      <c r="F40" s="392"/>
      <c r="G40" s="159" t="s">
        <v>109</v>
      </c>
      <c r="H40" s="160">
        <v>1</v>
      </c>
      <c r="I40" s="100" t="e">
        <f>#REF!</f>
        <v>#REF!</v>
      </c>
      <c r="J40" s="100" t="e">
        <f>#REF!</f>
        <v>#REF!</v>
      </c>
      <c r="K40" s="245" t="e">
        <f>#REF!</f>
        <v>#REF!</v>
      </c>
    </row>
    <row r="41" spans="1:11" ht="52" x14ac:dyDescent="0.25">
      <c r="A41" s="236"/>
      <c r="B41" s="73"/>
      <c r="C41" s="161">
        <v>5</v>
      </c>
      <c r="D41" s="496" t="s">
        <v>272</v>
      </c>
      <c r="E41" s="496"/>
      <c r="F41" s="496"/>
      <c r="G41" s="109" t="s">
        <v>6</v>
      </c>
      <c r="H41" s="109" t="s">
        <v>55</v>
      </c>
      <c r="I41" s="95" t="s">
        <v>269</v>
      </c>
      <c r="J41" s="327" t="s">
        <v>273</v>
      </c>
      <c r="K41" s="269" t="s">
        <v>270</v>
      </c>
    </row>
    <row r="42" spans="1:11" ht="50.15" customHeight="1" x14ac:dyDescent="0.25">
      <c r="A42" s="236"/>
      <c r="B42" s="73"/>
      <c r="C42" s="144" t="s">
        <v>11</v>
      </c>
      <c r="D42" s="89" t="s">
        <v>274</v>
      </c>
      <c r="E42" s="497" t="s">
        <v>275</v>
      </c>
      <c r="F42" s="497"/>
      <c r="G42" s="89" t="s">
        <v>115</v>
      </c>
      <c r="H42" s="144">
        <v>1</v>
      </c>
      <c r="I42" s="100" t="e">
        <f>(#REF!+#REF!+#REF!)/3</f>
        <v>#REF!</v>
      </c>
      <c r="J42" s="100" t="e">
        <f>I42*H42</f>
        <v>#REF!</v>
      </c>
      <c r="K42" s="248" t="e">
        <f>J42*B5</f>
        <v>#REF!</v>
      </c>
    </row>
    <row r="43" spans="1:11" ht="25" customHeight="1" x14ac:dyDescent="0.25">
      <c r="A43" s="236"/>
      <c r="B43" s="73"/>
      <c r="C43" s="144" t="s">
        <v>62</v>
      </c>
      <c r="D43" s="89" t="s">
        <v>276</v>
      </c>
      <c r="E43" s="497" t="s">
        <v>116</v>
      </c>
      <c r="F43" s="497"/>
      <c r="G43" s="89" t="s">
        <v>117</v>
      </c>
      <c r="H43" s="144">
        <v>1</v>
      </c>
      <c r="I43" s="100" t="e">
        <f>(#REF!+#REF!)/2</f>
        <v>#REF!</v>
      </c>
      <c r="J43" s="100" t="e">
        <f>I43*H43</f>
        <v>#REF!</v>
      </c>
      <c r="K43" s="248" t="e">
        <f>J43*B5</f>
        <v>#REF!</v>
      </c>
    </row>
    <row r="44" spans="1:11" ht="25" customHeight="1" x14ac:dyDescent="0.25">
      <c r="A44" s="236"/>
      <c r="B44" s="73"/>
      <c r="C44" s="144" t="s">
        <v>106</v>
      </c>
      <c r="D44" s="89" t="s">
        <v>277</v>
      </c>
      <c r="E44" s="497" t="s">
        <v>278</v>
      </c>
      <c r="F44" s="497"/>
      <c r="G44" s="89" t="s">
        <v>279</v>
      </c>
      <c r="H44" s="144">
        <v>1</v>
      </c>
      <c r="I44" s="100" t="e">
        <f>#REF!</f>
        <v>#REF!</v>
      </c>
      <c r="J44" s="100" t="e">
        <f>#REF!</f>
        <v>#REF!</v>
      </c>
      <c r="K44" s="248" t="e">
        <f>#REF!</f>
        <v>#REF!</v>
      </c>
    </row>
    <row r="45" spans="1:11" ht="70" customHeight="1" x14ac:dyDescent="0.25">
      <c r="A45" s="236"/>
      <c r="B45" s="73"/>
      <c r="C45" s="144" t="s">
        <v>126</v>
      </c>
      <c r="D45" s="89" t="s">
        <v>196</v>
      </c>
      <c r="E45" s="398" t="s">
        <v>280</v>
      </c>
      <c r="F45" s="398"/>
      <c r="G45" s="89" t="s">
        <v>193</v>
      </c>
      <c r="H45" s="144">
        <v>1</v>
      </c>
      <c r="I45" s="100" t="e">
        <f>#REF!</f>
        <v>#REF!</v>
      </c>
      <c r="J45" s="100" t="e">
        <f>#REF!</f>
        <v>#REF!</v>
      </c>
      <c r="K45" s="248" t="e">
        <f>#REF!</f>
        <v>#REF!</v>
      </c>
    </row>
    <row r="46" spans="1:11" ht="70" customHeight="1" x14ac:dyDescent="0.25">
      <c r="A46" s="236"/>
      <c r="B46" s="73"/>
      <c r="C46" s="144" t="s">
        <v>235</v>
      </c>
      <c r="D46" s="89" t="s">
        <v>281</v>
      </c>
      <c r="E46" s="398" t="s">
        <v>282</v>
      </c>
      <c r="F46" s="398"/>
      <c r="G46" s="89" t="s">
        <v>195</v>
      </c>
      <c r="H46" s="144">
        <v>1</v>
      </c>
      <c r="I46" s="100" t="e">
        <f>#REF!</f>
        <v>#REF!</v>
      </c>
      <c r="J46" s="100" t="e">
        <f>#REF!</f>
        <v>#REF!</v>
      </c>
      <c r="K46" s="248" t="e">
        <f>#REF!</f>
        <v>#REF!</v>
      </c>
    </row>
    <row r="47" spans="1:11" ht="39" x14ac:dyDescent="0.25">
      <c r="A47" s="236"/>
      <c r="B47" s="73"/>
      <c r="C47" s="161">
        <v>6</v>
      </c>
      <c r="D47" s="408" t="s">
        <v>283</v>
      </c>
      <c r="E47" s="408"/>
      <c r="F47" s="408"/>
      <c r="G47" s="109" t="s">
        <v>6</v>
      </c>
      <c r="H47" s="109" t="s">
        <v>55</v>
      </c>
      <c r="I47" s="95" t="s">
        <v>112</v>
      </c>
      <c r="J47" s="327" t="s">
        <v>284</v>
      </c>
      <c r="K47" s="269" t="s">
        <v>285</v>
      </c>
    </row>
    <row r="48" spans="1:11" ht="273.64999999999998" customHeight="1" x14ac:dyDescent="0.25">
      <c r="A48" s="236"/>
      <c r="B48" s="73"/>
      <c r="C48" s="144" t="s">
        <v>11</v>
      </c>
      <c r="D48" s="144" t="s">
        <v>123</v>
      </c>
      <c r="E48" s="398" t="s">
        <v>229</v>
      </c>
      <c r="F48" s="398"/>
      <c r="G48" s="144" t="s">
        <v>230</v>
      </c>
      <c r="H48" s="144">
        <v>1</v>
      </c>
      <c r="I48" s="100" t="e">
        <f>#REF!</f>
        <v>#REF!</v>
      </c>
      <c r="J48" s="100" t="e">
        <f>#REF!</f>
        <v>#REF!</v>
      </c>
      <c r="K48" s="248" t="e">
        <f>#REF!</f>
        <v>#REF!</v>
      </c>
    </row>
    <row r="49" spans="1:11" ht="87" customHeight="1" x14ac:dyDescent="0.25">
      <c r="A49" s="236"/>
      <c r="B49" s="73"/>
      <c r="C49" s="89" t="s">
        <v>62</v>
      </c>
      <c r="D49" s="89" t="s">
        <v>124</v>
      </c>
      <c r="E49" s="398" t="s">
        <v>286</v>
      </c>
      <c r="F49" s="398"/>
      <c r="G49" s="144" t="s">
        <v>232</v>
      </c>
      <c r="H49" s="144">
        <v>5</v>
      </c>
      <c r="I49" s="100" t="e">
        <f>#REF!</f>
        <v>#REF!</v>
      </c>
      <c r="J49" s="100" t="e">
        <f>#REF!</f>
        <v>#REF!</v>
      </c>
      <c r="K49" s="248" t="e">
        <f>#REF!</f>
        <v>#REF!</v>
      </c>
    </row>
    <row r="50" spans="1:11" ht="39" x14ac:dyDescent="0.25">
      <c r="A50" s="236"/>
      <c r="B50" s="73"/>
      <c r="C50" s="161">
        <v>7</v>
      </c>
      <c r="D50" s="496" t="s">
        <v>54</v>
      </c>
      <c r="E50" s="496"/>
      <c r="F50" s="496"/>
      <c r="G50" s="109" t="s">
        <v>6</v>
      </c>
      <c r="H50" s="109" t="s">
        <v>55</v>
      </c>
      <c r="I50" s="95" t="s">
        <v>56</v>
      </c>
      <c r="J50" s="327" t="s">
        <v>237</v>
      </c>
      <c r="K50" s="269" t="s">
        <v>245</v>
      </c>
    </row>
    <row r="51" spans="1:11" ht="37.5" customHeight="1" x14ac:dyDescent="0.25">
      <c r="A51" s="236"/>
      <c r="B51" s="73"/>
      <c r="C51" s="144" t="s">
        <v>11</v>
      </c>
      <c r="D51" s="89" t="s">
        <v>202</v>
      </c>
      <c r="E51" s="398" t="s">
        <v>60</v>
      </c>
      <c r="F51" s="398"/>
      <c r="G51" s="144" t="s">
        <v>287</v>
      </c>
      <c r="H51" s="144">
        <v>1</v>
      </c>
      <c r="I51" s="100" t="e">
        <f>#REF!</f>
        <v>#REF!</v>
      </c>
      <c r="J51" s="100" t="e">
        <f>#REF!</f>
        <v>#REF!</v>
      </c>
      <c r="K51" s="248" t="e">
        <f>#REF!</f>
        <v>#REF!</v>
      </c>
    </row>
    <row r="52" spans="1:11" ht="37.5" customHeight="1" x14ac:dyDescent="0.25">
      <c r="A52" s="236"/>
      <c r="B52" s="73"/>
      <c r="C52" s="144" t="s">
        <v>62</v>
      </c>
      <c r="D52" s="89" t="s">
        <v>204</v>
      </c>
      <c r="E52" s="398" t="s">
        <v>205</v>
      </c>
      <c r="F52" s="398"/>
      <c r="G52" s="144" t="s">
        <v>287</v>
      </c>
      <c r="H52" s="144">
        <v>1</v>
      </c>
      <c r="I52" s="100" t="e">
        <f>#REF!</f>
        <v>#REF!</v>
      </c>
      <c r="J52" s="100" t="e">
        <f>#REF!</f>
        <v>#REF!</v>
      </c>
      <c r="K52" s="248" t="e">
        <f>#REF!</f>
        <v>#REF!</v>
      </c>
    </row>
    <row r="53" spans="1:11" ht="85" customHeight="1" x14ac:dyDescent="0.25">
      <c r="A53" s="236"/>
      <c r="B53" s="73"/>
      <c r="C53" s="144" t="s">
        <v>106</v>
      </c>
      <c r="D53" s="89" t="s">
        <v>239</v>
      </c>
      <c r="E53" s="398" t="s">
        <v>240</v>
      </c>
      <c r="F53" s="398"/>
      <c r="G53" s="144" t="s">
        <v>287</v>
      </c>
      <c r="H53" s="144">
        <v>1</v>
      </c>
      <c r="I53" s="100" t="e">
        <f>#REF!</f>
        <v>#REF!</v>
      </c>
      <c r="J53" s="100" t="e">
        <f>#REF!</f>
        <v>#REF!</v>
      </c>
      <c r="K53" s="248" t="e">
        <f>#REF!</f>
        <v>#REF!</v>
      </c>
    </row>
    <row r="54" spans="1:11" ht="22.5" customHeight="1" thickBot="1" x14ac:dyDescent="0.3">
      <c r="A54" s="494" t="s">
        <v>64</v>
      </c>
      <c r="B54" s="495"/>
      <c r="C54" s="495"/>
      <c r="D54" s="495"/>
      <c r="E54" s="495"/>
      <c r="F54" s="495"/>
      <c r="G54" s="495"/>
      <c r="H54" s="256"/>
      <c r="I54" s="328"/>
      <c r="J54" s="286" t="e">
        <f>J53+J52+J51+J49+J48+J46+J45+J44+J43+J42+J40+J39+J37+J32+J6</f>
        <v>#REF!</v>
      </c>
      <c r="K54" s="287" t="e">
        <f>K53+K52+K51+K49+K48+K46+K45+K44+K43+K42+K40+K39+K37+K32+K6</f>
        <v>#REF!</v>
      </c>
    </row>
    <row r="60" spans="1:11" x14ac:dyDescent="0.25">
      <c r="J60" s="136"/>
    </row>
  </sheetData>
  <mergeCells count="43">
    <mergeCell ref="E37:F37"/>
    <mergeCell ref="D38:F38"/>
    <mergeCell ref="D32:D35"/>
    <mergeCell ref="E6:G6"/>
    <mergeCell ref="E7:G7"/>
    <mergeCell ref="D13:G13"/>
    <mergeCell ref="E20:G20"/>
    <mergeCell ref="E21:G21"/>
    <mergeCell ref="E22:G22"/>
    <mergeCell ref="E23:G23"/>
    <mergeCell ref="E24:G24"/>
    <mergeCell ref="E25:G25"/>
    <mergeCell ref="E39:F39"/>
    <mergeCell ref="E40:F40"/>
    <mergeCell ref="D41:F41"/>
    <mergeCell ref="E42:F42"/>
    <mergeCell ref="E43:F43"/>
    <mergeCell ref="E44:F44"/>
    <mergeCell ref="E45:F45"/>
    <mergeCell ref="E46:F46"/>
    <mergeCell ref="E52:F52"/>
    <mergeCell ref="E53:F53"/>
    <mergeCell ref="A54:G54"/>
    <mergeCell ref="D47:F47"/>
    <mergeCell ref="E48:F48"/>
    <mergeCell ref="E49:F49"/>
    <mergeCell ref="D50:F50"/>
    <mergeCell ref="E51:F51"/>
    <mergeCell ref="A2:H3"/>
    <mergeCell ref="E27:G27"/>
    <mergeCell ref="E28:G28"/>
    <mergeCell ref="E29:G29"/>
    <mergeCell ref="E30:G30"/>
    <mergeCell ref="E4:G4"/>
    <mergeCell ref="C6:C30"/>
    <mergeCell ref="E26:G26"/>
    <mergeCell ref="I2:K3"/>
    <mergeCell ref="I6:I30"/>
    <mergeCell ref="J6:J30"/>
    <mergeCell ref="K6:K30"/>
    <mergeCell ref="I32:I35"/>
    <mergeCell ref="J32:J35"/>
    <mergeCell ref="K32:K35"/>
  </mergeCells>
  <pageMargins left="0.78749999999999998" right="0.78749999999999998" top="1.05277777777778" bottom="1.05277777777778" header="0.78749999999999998" footer="0.78749999999999998"/>
  <pageSetup paperSize="9" scale="73" fitToHeight="0" orientation="landscape" horizontalDpi="300" verticalDpi="300" r:id="rId1"/>
  <headerFooter>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topLeftCell="D1" zoomScale="70" zoomScaleNormal="70" workbookViewId="0">
      <selection activeCell="I1" sqref="I1:Q1048576"/>
    </sheetView>
  </sheetViews>
  <sheetFormatPr defaultColWidth="11.7265625" defaultRowHeight="12.5" x14ac:dyDescent="0.25"/>
  <cols>
    <col min="2" max="2" width="15" customWidth="1"/>
    <col min="5" max="5" width="22.54296875" customWidth="1"/>
    <col min="6" max="6" width="14.81640625" customWidth="1"/>
    <col min="7" max="7" width="14.7265625" customWidth="1"/>
    <col min="8" max="8" width="13.1796875" customWidth="1"/>
    <col min="9" max="9" width="18.453125" style="288" customWidth="1"/>
    <col min="10" max="10" width="13.1796875" style="288" customWidth="1"/>
    <col min="11" max="11" width="16" style="288" customWidth="1"/>
  </cols>
  <sheetData>
    <row r="1" spans="1:11" ht="13" x14ac:dyDescent="0.25">
      <c r="A1" s="359" t="s">
        <v>288</v>
      </c>
      <c r="B1" s="253"/>
      <c r="C1" s="253"/>
      <c r="D1" s="253"/>
      <c r="E1" s="253"/>
      <c r="F1" s="253"/>
      <c r="G1" s="253"/>
      <c r="H1" s="253"/>
      <c r="I1" s="323"/>
      <c r="J1" s="323"/>
      <c r="K1" s="324"/>
    </row>
    <row r="2" spans="1:11" ht="23.9" customHeight="1" x14ac:dyDescent="0.25">
      <c r="A2" s="413" t="s">
        <v>289</v>
      </c>
      <c r="B2" s="414"/>
      <c r="C2" s="414"/>
      <c r="D2" s="414"/>
      <c r="E2" s="414"/>
      <c r="F2" s="414"/>
      <c r="G2" s="414"/>
      <c r="H2" s="415"/>
      <c r="I2" s="480" t="s">
        <v>487</v>
      </c>
      <c r="J2" s="481"/>
      <c r="K2" s="482"/>
    </row>
    <row r="3" spans="1:11" x14ac:dyDescent="0.25">
      <c r="A3" s="257"/>
      <c r="B3" s="102"/>
      <c r="C3" s="102"/>
      <c r="D3" s="102"/>
      <c r="E3" s="102"/>
      <c r="F3" s="102"/>
      <c r="G3" s="102"/>
      <c r="H3" s="360"/>
      <c r="I3" s="483"/>
      <c r="J3" s="484"/>
      <c r="K3" s="485"/>
    </row>
    <row r="4" spans="1:11" ht="56.15" customHeight="1" x14ac:dyDescent="0.25">
      <c r="A4" s="229" t="s">
        <v>2</v>
      </c>
      <c r="B4" s="84" t="s">
        <v>3</v>
      </c>
      <c r="C4" s="105" t="s">
        <v>4</v>
      </c>
      <c r="D4" s="105"/>
      <c r="E4" s="408" t="s">
        <v>290</v>
      </c>
      <c r="F4" s="408"/>
      <c r="G4" s="408"/>
      <c r="H4" s="105" t="s">
        <v>6</v>
      </c>
      <c r="I4" s="95" t="s">
        <v>207</v>
      </c>
      <c r="J4" s="95" t="s">
        <v>291</v>
      </c>
      <c r="K4" s="269" t="s">
        <v>292</v>
      </c>
    </row>
    <row r="5" spans="1:11" x14ac:dyDescent="0.25">
      <c r="A5" s="254">
        <v>6</v>
      </c>
      <c r="B5" s="70">
        <v>2</v>
      </c>
      <c r="C5" s="162"/>
      <c r="D5" s="163"/>
      <c r="E5" s="163"/>
      <c r="F5" s="163"/>
      <c r="G5" s="163"/>
      <c r="H5" s="503"/>
      <c r="I5" s="500" t="e">
        <f>#REF!</f>
        <v>#REF!</v>
      </c>
      <c r="J5" s="454" t="e">
        <f>#REF!</f>
        <v>#REF!</v>
      </c>
      <c r="K5" s="457" t="e">
        <f>#REF!</f>
        <v>#REF!</v>
      </c>
    </row>
    <row r="6" spans="1:11" x14ac:dyDescent="0.25">
      <c r="A6" s="258"/>
      <c r="B6" s="72"/>
      <c r="C6" s="72">
        <v>1</v>
      </c>
      <c r="D6" s="164" t="s">
        <v>293</v>
      </c>
      <c r="E6" s="404" t="s">
        <v>294</v>
      </c>
      <c r="F6" s="404"/>
      <c r="G6" s="404"/>
      <c r="H6" s="503"/>
      <c r="I6" s="501"/>
      <c r="J6" s="455"/>
      <c r="K6" s="452"/>
    </row>
    <row r="7" spans="1:11" ht="23.9" customHeight="1" x14ac:dyDescent="0.25">
      <c r="A7" s="258"/>
      <c r="B7" s="72"/>
      <c r="C7" s="72" t="s">
        <v>11</v>
      </c>
      <c r="D7" s="370"/>
      <c r="E7" s="405" t="s">
        <v>295</v>
      </c>
      <c r="F7" s="405"/>
      <c r="G7" s="405"/>
      <c r="H7" s="503"/>
      <c r="I7" s="501"/>
      <c r="J7" s="455"/>
      <c r="K7" s="452"/>
    </row>
    <row r="8" spans="1:11" x14ac:dyDescent="0.25">
      <c r="A8" s="236"/>
      <c r="B8" s="73"/>
      <c r="C8" s="73"/>
      <c r="D8" s="370"/>
      <c r="E8" s="73"/>
      <c r="F8" s="73"/>
      <c r="G8" s="73"/>
      <c r="H8" s="73"/>
      <c r="I8" s="501"/>
      <c r="J8" s="455"/>
      <c r="K8" s="452"/>
    </row>
    <row r="9" spans="1:11" x14ac:dyDescent="0.25">
      <c r="A9" s="236"/>
      <c r="B9" s="73"/>
      <c r="C9" s="73"/>
      <c r="D9" s="370"/>
      <c r="E9" s="382" t="s">
        <v>14</v>
      </c>
      <c r="F9" s="382"/>
      <c r="G9" s="382"/>
      <c r="H9" s="73"/>
      <c r="I9" s="501"/>
      <c r="J9" s="455"/>
      <c r="K9" s="452"/>
    </row>
    <row r="10" spans="1:11" x14ac:dyDescent="0.25">
      <c r="A10" s="236"/>
      <c r="B10" s="73"/>
      <c r="C10" s="73"/>
      <c r="D10" s="370"/>
      <c r="E10" s="158" t="s">
        <v>15</v>
      </c>
      <c r="F10" s="145"/>
      <c r="G10" s="158" t="s">
        <v>147</v>
      </c>
      <c r="H10" s="73"/>
      <c r="I10" s="501"/>
      <c r="J10" s="455"/>
      <c r="K10" s="452"/>
    </row>
    <row r="11" spans="1:11" x14ac:dyDescent="0.25">
      <c r="A11" s="236"/>
      <c r="B11" s="73"/>
      <c r="C11" s="73"/>
      <c r="D11" s="370"/>
      <c r="E11" s="145" t="s">
        <v>296</v>
      </c>
      <c r="F11" s="89">
        <v>1</v>
      </c>
      <c r="G11" s="89">
        <v>50</v>
      </c>
      <c r="H11" s="72" t="s">
        <v>19</v>
      </c>
      <c r="I11" s="501"/>
      <c r="J11" s="455"/>
      <c r="K11" s="452"/>
    </row>
    <row r="12" spans="1:11" ht="20.5" x14ac:dyDescent="0.25">
      <c r="A12" s="236"/>
      <c r="B12" s="73"/>
      <c r="C12" s="73"/>
      <c r="D12" s="370"/>
      <c r="E12" s="145" t="s">
        <v>297</v>
      </c>
      <c r="F12" s="89">
        <v>1</v>
      </c>
      <c r="G12" s="89">
        <v>50</v>
      </c>
      <c r="H12" s="72" t="s">
        <v>19</v>
      </c>
      <c r="I12" s="501"/>
      <c r="J12" s="455"/>
      <c r="K12" s="452"/>
    </row>
    <row r="13" spans="1:11" x14ac:dyDescent="0.25">
      <c r="A13" s="236"/>
      <c r="B13" s="73"/>
      <c r="C13" s="73"/>
      <c r="D13" s="370"/>
      <c r="E13" s="145" t="s">
        <v>251</v>
      </c>
      <c r="F13" s="89">
        <v>1</v>
      </c>
      <c r="G13" s="89">
        <v>133</v>
      </c>
      <c r="H13" s="72" t="s">
        <v>19</v>
      </c>
      <c r="I13" s="501"/>
      <c r="J13" s="455"/>
      <c r="K13" s="452"/>
    </row>
    <row r="14" spans="1:11" ht="20.5" x14ac:dyDescent="0.25">
      <c r="A14" s="236"/>
      <c r="B14" s="73"/>
      <c r="C14" s="73"/>
      <c r="D14" s="370"/>
      <c r="E14" s="145" t="s">
        <v>298</v>
      </c>
      <c r="F14" s="89">
        <v>1</v>
      </c>
      <c r="G14" s="89">
        <v>72</v>
      </c>
      <c r="H14" s="72" t="s">
        <v>19</v>
      </c>
      <c r="I14" s="501"/>
      <c r="J14" s="455"/>
      <c r="K14" s="452"/>
    </row>
    <row r="15" spans="1:11" x14ac:dyDescent="0.25">
      <c r="A15" s="236"/>
      <c r="B15" s="73"/>
      <c r="C15" s="73"/>
      <c r="D15" s="370"/>
      <c r="E15" s="145" t="s">
        <v>154</v>
      </c>
      <c r="F15" s="89">
        <v>1</v>
      </c>
      <c r="G15" s="89">
        <v>172</v>
      </c>
      <c r="H15" s="72" t="s">
        <v>19</v>
      </c>
      <c r="I15" s="501"/>
      <c r="J15" s="455"/>
      <c r="K15" s="452"/>
    </row>
    <row r="16" spans="1:11" ht="12.75" customHeight="1" x14ac:dyDescent="0.25">
      <c r="A16" s="236"/>
      <c r="B16" s="73"/>
      <c r="C16" s="73"/>
      <c r="D16" s="370"/>
      <c r="E16" s="491" t="s">
        <v>299</v>
      </c>
      <c r="F16" s="491"/>
      <c r="G16" s="491"/>
      <c r="H16" s="73"/>
      <c r="I16" s="501"/>
      <c r="J16" s="455"/>
      <c r="K16" s="452"/>
    </row>
    <row r="17" spans="1:11" x14ac:dyDescent="0.25">
      <c r="A17" s="236"/>
      <c r="B17" s="73"/>
      <c r="C17" s="73"/>
      <c r="D17" s="370"/>
      <c r="E17" s="158" t="s">
        <v>15</v>
      </c>
      <c r="F17" s="158" t="s">
        <v>146</v>
      </c>
      <c r="G17" s="158" t="s">
        <v>300</v>
      </c>
      <c r="H17" s="73"/>
      <c r="I17" s="501"/>
      <c r="J17" s="455"/>
      <c r="K17" s="452"/>
    </row>
    <row r="18" spans="1:11" ht="30.5" x14ac:dyDescent="0.25">
      <c r="A18" s="236"/>
      <c r="B18" s="73"/>
      <c r="C18" s="73"/>
      <c r="D18" s="370"/>
      <c r="E18" s="145" t="s">
        <v>301</v>
      </c>
      <c r="F18" s="158">
        <v>1</v>
      </c>
      <c r="G18" s="158">
        <v>103</v>
      </c>
      <c r="H18" s="72" t="s">
        <v>213</v>
      </c>
      <c r="I18" s="501"/>
      <c r="J18" s="455"/>
      <c r="K18" s="452"/>
    </row>
    <row r="19" spans="1:11" x14ac:dyDescent="0.25">
      <c r="A19" s="236"/>
      <c r="B19" s="73"/>
      <c r="C19" s="73"/>
      <c r="D19" s="370"/>
      <c r="E19" s="145" t="s">
        <v>302</v>
      </c>
      <c r="F19" s="158">
        <v>1.3</v>
      </c>
      <c r="G19" s="158">
        <v>90</v>
      </c>
      <c r="H19" s="72" t="s">
        <v>213</v>
      </c>
      <c r="I19" s="501"/>
      <c r="J19" s="455"/>
      <c r="K19" s="452"/>
    </row>
    <row r="20" spans="1:11" ht="20.5" x14ac:dyDescent="0.25">
      <c r="A20" s="236"/>
      <c r="B20" s="73"/>
      <c r="C20" s="73"/>
      <c r="D20" s="370"/>
      <c r="E20" s="145" t="s">
        <v>303</v>
      </c>
      <c r="F20" s="158">
        <v>1</v>
      </c>
      <c r="G20" s="158">
        <v>103</v>
      </c>
      <c r="H20" s="72" t="s">
        <v>213</v>
      </c>
      <c r="I20" s="501"/>
      <c r="J20" s="455"/>
      <c r="K20" s="452"/>
    </row>
    <row r="21" spans="1:11" ht="20.5" x14ac:dyDescent="0.25">
      <c r="A21" s="236"/>
      <c r="B21" s="73"/>
      <c r="C21" s="73"/>
      <c r="D21" s="370"/>
      <c r="E21" s="145" t="s">
        <v>304</v>
      </c>
      <c r="F21" s="158">
        <v>1</v>
      </c>
      <c r="G21" s="158">
        <v>60</v>
      </c>
      <c r="H21" s="72" t="s">
        <v>213</v>
      </c>
      <c r="I21" s="501"/>
      <c r="J21" s="455"/>
      <c r="K21" s="452"/>
    </row>
    <row r="22" spans="1:11" x14ac:dyDescent="0.25">
      <c r="A22" s="236"/>
      <c r="B22" s="73"/>
      <c r="C22" s="73"/>
      <c r="D22" s="370"/>
      <c r="E22" s="145" t="s">
        <v>305</v>
      </c>
      <c r="F22" s="158">
        <v>1</v>
      </c>
      <c r="G22" s="158">
        <v>33</v>
      </c>
      <c r="H22" s="72" t="s">
        <v>213</v>
      </c>
      <c r="I22" s="501"/>
      <c r="J22" s="455"/>
      <c r="K22" s="452"/>
    </row>
    <row r="23" spans="1:11" x14ac:dyDescent="0.25">
      <c r="A23" s="236"/>
      <c r="B23" s="73"/>
      <c r="C23" s="73"/>
      <c r="D23" s="370"/>
      <c r="E23" s="145" t="s">
        <v>306</v>
      </c>
      <c r="F23" s="158">
        <v>1</v>
      </c>
      <c r="G23" s="158">
        <v>42</v>
      </c>
      <c r="H23" s="72" t="s">
        <v>213</v>
      </c>
      <c r="I23" s="501"/>
      <c r="J23" s="455"/>
      <c r="K23" s="452"/>
    </row>
    <row r="24" spans="1:11" x14ac:dyDescent="0.25">
      <c r="A24" s="236"/>
      <c r="B24" s="73"/>
      <c r="C24" s="73"/>
      <c r="D24" s="370"/>
      <c r="E24" s="145" t="s">
        <v>307</v>
      </c>
      <c r="F24" s="158">
        <v>1</v>
      </c>
      <c r="G24" s="158">
        <v>34</v>
      </c>
      <c r="H24" s="72" t="s">
        <v>213</v>
      </c>
      <c r="I24" s="501"/>
      <c r="J24" s="455"/>
      <c r="K24" s="452"/>
    </row>
    <row r="25" spans="1:11" ht="12.75" customHeight="1" x14ac:dyDescent="0.25">
      <c r="A25" s="236"/>
      <c r="B25" s="73"/>
      <c r="C25" s="73"/>
      <c r="D25" s="370"/>
      <c r="E25" s="491" t="s">
        <v>308</v>
      </c>
      <c r="F25" s="491"/>
      <c r="G25" s="491"/>
      <c r="H25" s="73"/>
      <c r="I25" s="501"/>
      <c r="J25" s="455"/>
      <c r="K25" s="452"/>
    </row>
    <row r="26" spans="1:11" ht="20.5" x14ac:dyDescent="0.25">
      <c r="A26" s="236"/>
      <c r="B26" s="73"/>
      <c r="C26" s="73"/>
      <c r="D26" s="370"/>
      <c r="E26" s="145" t="s">
        <v>309</v>
      </c>
      <c r="F26" s="158">
        <v>3</v>
      </c>
      <c r="G26" s="158">
        <v>5</v>
      </c>
      <c r="H26" s="72" t="s">
        <v>213</v>
      </c>
      <c r="I26" s="501"/>
      <c r="J26" s="455"/>
      <c r="K26" s="452"/>
    </row>
    <row r="27" spans="1:11" ht="20.5" x14ac:dyDescent="0.25">
      <c r="A27" s="236"/>
      <c r="B27" s="73"/>
      <c r="C27" s="73"/>
      <c r="D27" s="370"/>
      <c r="E27" s="145" t="s">
        <v>310</v>
      </c>
      <c r="F27" s="158">
        <v>3</v>
      </c>
      <c r="G27" s="158">
        <v>5</v>
      </c>
      <c r="H27" s="72" t="s">
        <v>213</v>
      </c>
      <c r="I27" s="501"/>
      <c r="J27" s="455"/>
      <c r="K27" s="452"/>
    </row>
    <row r="28" spans="1:11" ht="20.5" x14ac:dyDescent="0.25">
      <c r="A28" s="236"/>
      <c r="B28" s="73"/>
      <c r="C28" s="73"/>
      <c r="D28" s="370"/>
      <c r="E28" s="145" t="s">
        <v>311</v>
      </c>
      <c r="F28" s="158">
        <v>3</v>
      </c>
      <c r="G28" s="158">
        <v>5</v>
      </c>
      <c r="H28" s="72" t="s">
        <v>213</v>
      </c>
      <c r="I28" s="501"/>
      <c r="J28" s="455"/>
      <c r="K28" s="452"/>
    </row>
    <row r="29" spans="1:11" ht="20.5" x14ac:dyDescent="0.25">
      <c r="A29" s="236"/>
      <c r="B29" s="73"/>
      <c r="C29" s="73"/>
      <c r="D29" s="370"/>
      <c r="E29" s="145" t="s">
        <v>312</v>
      </c>
      <c r="F29" s="158">
        <v>3</v>
      </c>
      <c r="G29" s="158">
        <v>3</v>
      </c>
      <c r="H29" s="72" t="s">
        <v>213</v>
      </c>
      <c r="I29" s="501"/>
      <c r="J29" s="455"/>
      <c r="K29" s="452"/>
    </row>
    <row r="30" spans="1:11" ht="20.5" x14ac:dyDescent="0.25">
      <c r="A30" s="236"/>
      <c r="B30" s="73"/>
      <c r="C30" s="73"/>
      <c r="D30" s="370"/>
      <c r="E30" s="145" t="s">
        <v>313</v>
      </c>
      <c r="F30" s="158">
        <v>1</v>
      </c>
      <c r="G30" s="158">
        <v>40</v>
      </c>
      <c r="H30" s="72" t="s">
        <v>213</v>
      </c>
      <c r="I30" s="501"/>
      <c r="J30" s="455"/>
      <c r="K30" s="452"/>
    </row>
    <row r="31" spans="1:11" ht="20.5" x14ac:dyDescent="0.25">
      <c r="A31" s="236"/>
      <c r="B31" s="73"/>
      <c r="C31" s="73"/>
      <c r="D31" s="370"/>
      <c r="E31" s="145" t="s">
        <v>314</v>
      </c>
      <c r="F31" s="158">
        <v>1</v>
      </c>
      <c r="G31" s="158">
        <v>20</v>
      </c>
      <c r="H31" s="72" t="s">
        <v>213</v>
      </c>
      <c r="I31" s="501"/>
      <c r="J31" s="455"/>
      <c r="K31" s="452"/>
    </row>
    <row r="32" spans="1:11" x14ac:dyDescent="0.25">
      <c r="A32" s="236"/>
      <c r="B32" s="73"/>
      <c r="C32" s="73"/>
      <c r="D32" s="370"/>
      <c r="E32" s="145" t="s">
        <v>315</v>
      </c>
      <c r="F32" s="158">
        <v>3</v>
      </c>
      <c r="G32" s="158">
        <v>35</v>
      </c>
      <c r="H32" s="72" t="s">
        <v>213</v>
      </c>
      <c r="I32" s="501"/>
      <c r="J32" s="455"/>
      <c r="K32" s="452"/>
    </row>
    <row r="33" spans="1:11" ht="30.5" x14ac:dyDescent="0.25">
      <c r="A33" s="236"/>
      <c r="B33" s="73"/>
      <c r="C33" s="73"/>
      <c r="D33" s="370"/>
      <c r="E33" s="145" t="s">
        <v>316</v>
      </c>
      <c r="F33" s="158">
        <v>1</v>
      </c>
      <c r="G33" s="158">
        <v>40</v>
      </c>
      <c r="H33" s="72" t="s">
        <v>213</v>
      </c>
      <c r="I33" s="501"/>
      <c r="J33" s="455"/>
      <c r="K33" s="452"/>
    </row>
    <row r="34" spans="1:11" ht="12.75" customHeight="1" x14ac:dyDescent="0.25">
      <c r="A34" s="236"/>
      <c r="B34" s="73"/>
      <c r="C34" s="73"/>
      <c r="D34" s="165"/>
      <c r="E34" s="509" t="s">
        <v>317</v>
      </c>
      <c r="F34" s="509"/>
      <c r="G34" s="509"/>
      <c r="H34" s="79"/>
      <c r="I34" s="501"/>
      <c r="J34" s="455"/>
      <c r="K34" s="452"/>
    </row>
    <row r="35" spans="1:11" x14ac:dyDescent="0.25">
      <c r="A35" s="236"/>
      <c r="B35" s="73"/>
      <c r="C35" s="73"/>
      <c r="D35" s="73"/>
      <c r="E35" s="382" t="s">
        <v>318</v>
      </c>
      <c r="F35" s="382"/>
      <c r="G35" s="382"/>
      <c r="H35" s="73"/>
      <c r="I35" s="501"/>
      <c r="J35" s="455"/>
      <c r="K35" s="452"/>
    </row>
    <row r="36" spans="1:11" ht="46.4" customHeight="1" x14ac:dyDescent="0.25">
      <c r="A36" s="236"/>
      <c r="B36" s="73"/>
      <c r="C36" s="73"/>
      <c r="D36" s="73"/>
      <c r="E36" s="398" t="s">
        <v>319</v>
      </c>
      <c r="F36" s="398"/>
      <c r="G36" s="398"/>
      <c r="H36" s="79"/>
      <c r="I36" s="501"/>
      <c r="J36" s="455"/>
      <c r="K36" s="452"/>
    </row>
    <row r="37" spans="1:11" ht="46.4" customHeight="1" x14ac:dyDescent="0.25">
      <c r="A37" s="236"/>
      <c r="B37" s="73"/>
      <c r="C37" s="73"/>
      <c r="D37" s="73"/>
      <c r="E37" s="398" t="s">
        <v>320</v>
      </c>
      <c r="F37" s="398"/>
      <c r="G37" s="398"/>
      <c r="H37" s="79"/>
      <c r="I37" s="501"/>
      <c r="J37" s="455"/>
      <c r="K37" s="452"/>
    </row>
    <row r="38" spans="1:11" ht="12.75" customHeight="1" x14ac:dyDescent="0.25">
      <c r="A38" s="236"/>
      <c r="B38" s="73"/>
      <c r="C38" s="73"/>
      <c r="D38" s="73"/>
      <c r="E38" s="509" t="s">
        <v>321</v>
      </c>
      <c r="F38" s="509"/>
      <c r="G38" s="509"/>
      <c r="H38" s="79"/>
      <c r="I38" s="501"/>
      <c r="J38" s="455"/>
      <c r="K38" s="452"/>
    </row>
    <row r="39" spans="1:11" ht="35.15" customHeight="1" x14ac:dyDescent="0.25">
      <c r="A39" s="236"/>
      <c r="B39" s="73"/>
      <c r="C39" s="73"/>
      <c r="D39" s="73"/>
      <c r="E39" s="398" t="s">
        <v>322</v>
      </c>
      <c r="F39" s="398"/>
      <c r="G39" s="398"/>
      <c r="H39" s="79"/>
      <c r="I39" s="501"/>
      <c r="J39" s="455"/>
      <c r="K39" s="452"/>
    </row>
    <row r="40" spans="1:11" ht="23.9" customHeight="1" x14ac:dyDescent="0.25">
      <c r="A40" s="236"/>
      <c r="B40" s="73"/>
      <c r="C40" s="73"/>
      <c r="D40" s="73"/>
      <c r="E40" s="398" t="s">
        <v>323</v>
      </c>
      <c r="F40" s="398"/>
      <c r="G40" s="398"/>
      <c r="H40" s="79"/>
      <c r="I40" s="501"/>
      <c r="J40" s="455"/>
      <c r="K40" s="452"/>
    </row>
    <row r="41" spans="1:11" ht="23.9" customHeight="1" x14ac:dyDescent="0.25">
      <c r="A41" s="236"/>
      <c r="B41" s="73"/>
      <c r="C41" s="73"/>
      <c r="D41" s="73"/>
      <c r="E41" s="398" t="s">
        <v>324</v>
      </c>
      <c r="F41" s="398"/>
      <c r="G41" s="398"/>
      <c r="H41" s="79"/>
      <c r="I41" s="502"/>
      <c r="J41" s="456"/>
      <c r="K41" s="458"/>
    </row>
    <row r="42" spans="1:11" ht="39" x14ac:dyDescent="0.25">
      <c r="A42" s="259"/>
      <c r="B42" s="166"/>
      <c r="C42" s="149">
        <v>2</v>
      </c>
      <c r="D42" s="508" t="s">
        <v>325</v>
      </c>
      <c r="E42" s="508"/>
      <c r="F42" s="508"/>
      <c r="G42" s="149" t="s">
        <v>6</v>
      </c>
      <c r="H42" s="156" t="s">
        <v>55</v>
      </c>
      <c r="I42" s="320" t="s">
        <v>98</v>
      </c>
      <c r="J42" s="320" t="s">
        <v>326</v>
      </c>
      <c r="K42" s="321" t="s">
        <v>327</v>
      </c>
    </row>
    <row r="43" spans="1:11" ht="25" customHeight="1" x14ac:dyDescent="0.25">
      <c r="A43" s="236"/>
      <c r="B43" s="73"/>
      <c r="C43" s="89" t="s">
        <v>11</v>
      </c>
      <c r="D43" s="89" t="s">
        <v>328</v>
      </c>
      <c r="E43" s="497" t="s">
        <v>329</v>
      </c>
      <c r="F43" s="497"/>
      <c r="G43" s="89" t="s">
        <v>330</v>
      </c>
      <c r="H43" s="89">
        <v>1</v>
      </c>
      <c r="I43" s="100" t="e">
        <f>#REF!</f>
        <v>#REF!</v>
      </c>
      <c r="J43" s="100" t="e">
        <f>#REF!</f>
        <v>#REF!</v>
      </c>
      <c r="K43" s="248" t="e">
        <f>#REF!</f>
        <v>#REF!</v>
      </c>
    </row>
    <row r="44" spans="1:11" ht="50.15" customHeight="1" x14ac:dyDescent="0.25">
      <c r="A44" s="236"/>
      <c r="B44" s="73"/>
      <c r="C44" s="89" t="s">
        <v>62</v>
      </c>
      <c r="D44" s="89" t="s">
        <v>331</v>
      </c>
      <c r="E44" s="497" t="s">
        <v>332</v>
      </c>
      <c r="F44" s="497"/>
      <c r="G44" s="89" t="s">
        <v>333</v>
      </c>
      <c r="H44" s="89">
        <v>4</v>
      </c>
      <c r="I44" s="100" t="e">
        <f>#REF!</f>
        <v>#REF!</v>
      </c>
      <c r="J44" s="100" t="e">
        <f>#REF!</f>
        <v>#REF!</v>
      </c>
      <c r="K44" s="248" t="e">
        <f>#REF!</f>
        <v>#REF!</v>
      </c>
    </row>
    <row r="45" spans="1:11" ht="62.5" customHeight="1" x14ac:dyDescent="0.25">
      <c r="A45" s="236"/>
      <c r="B45" s="73"/>
      <c r="C45" s="89" t="s">
        <v>106</v>
      </c>
      <c r="D45" s="89" t="s">
        <v>334</v>
      </c>
      <c r="E45" s="497" t="s">
        <v>335</v>
      </c>
      <c r="F45" s="497"/>
      <c r="G45" s="89" t="s">
        <v>336</v>
      </c>
      <c r="H45" s="89">
        <v>1</v>
      </c>
      <c r="I45" s="100" t="e">
        <f>#REF!</f>
        <v>#REF!</v>
      </c>
      <c r="J45" s="100" t="e">
        <f>#REF!</f>
        <v>#REF!</v>
      </c>
      <c r="K45" s="248" t="e">
        <f>#REF!</f>
        <v>#REF!</v>
      </c>
    </row>
    <row r="46" spans="1:11" ht="62.5" customHeight="1" x14ac:dyDescent="0.25">
      <c r="A46" s="236"/>
      <c r="B46" s="73"/>
      <c r="C46" s="89" t="s">
        <v>126</v>
      </c>
      <c r="D46" s="89" t="s">
        <v>337</v>
      </c>
      <c r="E46" s="398" t="s">
        <v>338</v>
      </c>
      <c r="F46" s="398"/>
      <c r="G46" s="89" t="s">
        <v>339</v>
      </c>
      <c r="H46" s="89">
        <v>2</v>
      </c>
      <c r="I46" s="100" t="e">
        <f>#REF!</f>
        <v>#REF!</v>
      </c>
      <c r="J46" s="100" t="e">
        <f>#REF!</f>
        <v>#REF!</v>
      </c>
      <c r="K46" s="248" t="e">
        <f>#REF!</f>
        <v>#REF!</v>
      </c>
    </row>
    <row r="47" spans="1:11" ht="25" customHeight="1" x14ac:dyDescent="0.25">
      <c r="A47" s="236"/>
      <c r="B47" s="73"/>
      <c r="C47" s="89" t="s">
        <v>235</v>
      </c>
      <c r="D47" s="89" t="s">
        <v>101</v>
      </c>
      <c r="E47" s="398" t="s">
        <v>222</v>
      </c>
      <c r="F47" s="398"/>
      <c r="G47" s="89" t="s">
        <v>103</v>
      </c>
      <c r="H47" s="89">
        <v>4</v>
      </c>
      <c r="I47" s="100" t="e">
        <f>(#REF!+#REF!)/2</f>
        <v>#REF!</v>
      </c>
      <c r="J47" s="100" t="e">
        <f>I47*H47</f>
        <v>#REF!</v>
      </c>
      <c r="K47" s="248" t="e">
        <f>J47*B5</f>
        <v>#REF!</v>
      </c>
    </row>
    <row r="48" spans="1:11" ht="28.75" customHeight="1" x14ac:dyDescent="0.25">
      <c r="A48" s="236"/>
      <c r="B48" s="73"/>
      <c r="C48" s="89" t="s">
        <v>340</v>
      </c>
      <c r="D48" s="89" t="s">
        <v>341</v>
      </c>
      <c r="E48" s="398" t="s">
        <v>342</v>
      </c>
      <c r="F48" s="398"/>
      <c r="G48" s="89" t="s">
        <v>343</v>
      </c>
      <c r="H48" s="89">
        <v>4</v>
      </c>
      <c r="I48" s="100" t="e">
        <f>#REF!</f>
        <v>#REF!</v>
      </c>
      <c r="J48" s="100" t="e">
        <f>I48*H48</f>
        <v>#REF!</v>
      </c>
      <c r="K48" s="248" t="e">
        <f>J48*B5</f>
        <v>#REF!</v>
      </c>
    </row>
    <row r="49" spans="1:11" ht="175" customHeight="1" x14ac:dyDescent="0.25">
      <c r="A49" s="236"/>
      <c r="B49" s="73"/>
      <c r="C49" s="89" t="s">
        <v>344</v>
      </c>
      <c r="D49" s="89" t="s">
        <v>107</v>
      </c>
      <c r="E49" s="398" t="s">
        <v>345</v>
      </c>
      <c r="F49" s="398"/>
      <c r="G49" s="89" t="s">
        <v>109</v>
      </c>
      <c r="H49" s="89">
        <v>1</v>
      </c>
      <c r="I49" s="100" t="e">
        <f>#REF!</f>
        <v>#REF!</v>
      </c>
      <c r="J49" s="100" t="e">
        <f>#REF!</f>
        <v>#REF!</v>
      </c>
      <c r="K49" s="248" t="e">
        <f>J49*B5</f>
        <v>#REF!</v>
      </c>
    </row>
    <row r="50" spans="1:11" ht="39" x14ac:dyDescent="0.25">
      <c r="A50" s="259"/>
      <c r="B50" s="166"/>
      <c r="C50" s="149">
        <v>3</v>
      </c>
      <c r="D50" s="507" t="s">
        <v>346</v>
      </c>
      <c r="E50" s="507"/>
      <c r="F50" s="507"/>
      <c r="G50" s="149" t="s">
        <v>6</v>
      </c>
      <c r="H50" s="149" t="s">
        <v>55</v>
      </c>
      <c r="I50" s="320" t="s">
        <v>98</v>
      </c>
      <c r="J50" s="320" t="s">
        <v>326</v>
      </c>
      <c r="K50" s="321" t="s">
        <v>327</v>
      </c>
    </row>
    <row r="51" spans="1:11" ht="50.15" customHeight="1" x14ac:dyDescent="0.25">
      <c r="A51" s="236"/>
      <c r="B51" s="73"/>
      <c r="C51" s="89" t="s">
        <v>11</v>
      </c>
      <c r="D51" s="89" t="s">
        <v>347</v>
      </c>
      <c r="E51" s="398" t="s">
        <v>348</v>
      </c>
      <c r="F51" s="398"/>
      <c r="G51" s="89" t="s">
        <v>279</v>
      </c>
      <c r="H51" s="89">
        <v>1</v>
      </c>
      <c r="I51" s="100" t="e">
        <f>#REF!</f>
        <v>#REF!</v>
      </c>
      <c r="J51" s="100" t="e">
        <f>#REF!</f>
        <v>#REF!</v>
      </c>
      <c r="K51" s="248" t="e">
        <f>#REF!</f>
        <v>#REF!</v>
      </c>
    </row>
    <row r="52" spans="1:11" ht="75" customHeight="1" x14ac:dyDescent="0.25">
      <c r="A52" s="236"/>
      <c r="B52" s="73"/>
      <c r="C52" s="89" t="s">
        <v>62</v>
      </c>
      <c r="D52" s="89" t="s">
        <v>349</v>
      </c>
      <c r="E52" s="392" t="s">
        <v>350</v>
      </c>
      <c r="F52" s="392"/>
      <c r="G52" s="89" t="s">
        <v>115</v>
      </c>
      <c r="H52" s="89">
        <v>1</v>
      </c>
      <c r="I52" s="100" t="e">
        <f>#REF!</f>
        <v>#REF!</v>
      </c>
      <c r="J52" s="100" t="e">
        <f>#REF!</f>
        <v>#REF!</v>
      </c>
      <c r="K52" s="248" t="e">
        <f>#REF!</f>
        <v>#REF!</v>
      </c>
    </row>
    <row r="53" spans="1:11" ht="39" x14ac:dyDescent="0.25">
      <c r="A53" s="259"/>
      <c r="B53" s="166"/>
      <c r="C53" s="167">
        <v>4</v>
      </c>
      <c r="D53" s="507" t="s">
        <v>351</v>
      </c>
      <c r="E53" s="507"/>
      <c r="F53" s="507"/>
      <c r="G53" s="149" t="s">
        <v>6</v>
      </c>
      <c r="H53" s="149" t="s">
        <v>55</v>
      </c>
      <c r="I53" s="320" t="s">
        <v>98</v>
      </c>
      <c r="J53" s="320" t="s">
        <v>326</v>
      </c>
      <c r="K53" s="321" t="s">
        <v>352</v>
      </c>
    </row>
    <row r="54" spans="1:11" ht="62.5" customHeight="1" x14ac:dyDescent="0.25">
      <c r="A54" s="236"/>
      <c r="B54" s="73"/>
      <c r="C54" s="89" t="s">
        <v>11</v>
      </c>
      <c r="D54" s="89" t="s">
        <v>242</v>
      </c>
      <c r="E54" s="398" t="s">
        <v>353</v>
      </c>
      <c r="F54" s="398"/>
      <c r="G54" s="89" t="s">
        <v>354</v>
      </c>
      <c r="H54" s="89">
        <v>1</v>
      </c>
      <c r="I54" s="100" t="e">
        <f>#REF!</f>
        <v>#REF!</v>
      </c>
      <c r="J54" s="100" t="e">
        <f>#REF!</f>
        <v>#REF!</v>
      </c>
      <c r="K54" s="248" t="e">
        <f>#REF!</f>
        <v>#REF!</v>
      </c>
    </row>
    <row r="55" spans="1:11" ht="100" customHeight="1" x14ac:dyDescent="0.25">
      <c r="A55" s="236"/>
      <c r="B55" s="73"/>
      <c r="C55" s="89" t="s">
        <v>62</v>
      </c>
      <c r="D55" s="89" t="s">
        <v>355</v>
      </c>
      <c r="E55" s="398" t="s">
        <v>356</v>
      </c>
      <c r="F55" s="398"/>
      <c r="G55" s="168" t="s">
        <v>357</v>
      </c>
      <c r="H55" s="89">
        <v>1</v>
      </c>
      <c r="I55" s="100" t="e">
        <f>#REF!</f>
        <v>#REF!</v>
      </c>
      <c r="J55" s="100" t="e">
        <f>#REF!</f>
        <v>#REF!</v>
      </c>
      <c r="K55" s="248" t="e">
        <f>#REF!</f>
        <v>#REF!</v>
      </c>
    </row>
    <row r="56" spans="1:11" ht="39" x14ac:dyDescent="0.25">
      <c r="A56" s="259"/>
      <c r="B56" s="166"/>
      <c r="C56" s="149">
        <v>5</v>
      </c>
      <c r="D56" s="507" t="s">
        <v>358</v>
      </c>
      <c r="E56" s="507"/>
      <c r="F56" s="507"/>
      <c r="G56" s="156" t="s">
        <v>6</v>
      </c>
      <c r="H56" s="149" t="s">
        <v>55</v>
      </c>
      <c r="I56" s="320" t="s">
        <v>98</v>
      </c>
      <c r="J56" s="320" t="s">
        <v>326</v>
      </c>
      <c r="K56" s="321" t="s">
        <v>327</v>
      </c>
    </row>
    <row r="57" spans="1:11" ht="37.5" customHeight="1" x14ac:dyDescent="0.25">
      <c r="A57" s="236"/>
      <c r="B57" s="73"/>
      <c r="C57" s="89" t="s">
        <v>11</v>
      </c>
      <c r="D57" s="89" t="s">
        <v>359</v>
      </c>
      <c r="E57" s="398" t="s">
        <v>360</v>
      </c>
      <c r="F57" s="398"/>
      <c r="G57" s="89" t="s">
        <v>361</v>
      </c>
      <c r="H57" s="89">
        <v>2</v>
      </c>
      <c r="I57" s="100" t="e">
        <f>#REF!</f>
        <v>#REF!</v>
      </c>
      <c r="J57" s="100" t="e">
        <f>#REF!</f>
        <v>#REF!</v>
      </c>
      <c r="K57" s="248" t="e">
        <f>#REF!</f>
        <v>#REF!</v>
      </c>
    </row>
    <row r="58" spans="1:11" ht="37.5" customHeight="1" x14ac:dyDescent="0.25">
      <c r="A58" s="236"/>
      <c r="B58" s="73"/>
      <c r="C58" s="89" t="s">
        <v>62</v>
      </c>
      <c r="D58" s="89" t="s">
        <v>362</v>
      </c>
      <c r="E58" s="398" t="s">
        <v>363</v>
      </c>
      <c r="F58" s="398"/>
      <c r="G58" s="89" t="s">
        <v>364</v>
      </c>
      <c r="H58" s="89">
        <v>2</v>
      </c>
      <c r="I58" s="100" t="e">
        <f>#REF!</f>
        <v>#REF!</v>
      </c>
      <c r="J58" s="100" t="e">
        <f>#REF!</f>
        <v>#REF!</v>
      </c>
      <c r="K58" s="248" t="e">
        <f>#REF!</f>
        <v>#REF!</v>
      </c>
    </row>
    <row r="59" spans="1:11" ht="50.15" customHeight="1" x14ac:dyDescent="0.25">
      <c r="A59" s="236"/>
      <c r="B59" s="73"/>
      <c r="C59" s="89" t="s">
        <v>106</v>
      </c>
      <c r="D59" s="89" t="s">
        <v>365</v>
      </c>
      <c r="E59" s="370" t="s">
        <v>492</v>
      </c>
      <c r="F59" s="370"/>
      <c r="G59" s="89" t="s">
        <v>366</v>
      </c>
      <c r="H59" s="89">
        <v>1</v>
      </c>
      <c r="I59" s="100" t="e">
        <f>#REF!</f>
        <v>#REF!</v>
      </c>
      <c r="J59" s="100" t="e">
        <f>#REF!</f>
        <v>#REF!</v>
      </c>
      <c r="K59" s="248" t="e">
        <f>#REF!</f>
        <v>#REF!</v>
      </c>
    </row>
    <row r="60" spans="1:11" ht="50.15" customHeight="1" x14ac:dyDescent="0.25">
      <c r="A60" s="236"/>
      <c r="B60" s="73"/>
      <c r="C60" s="89" t="s">
        <v>126</v>
      </c>
      <c r="D60" s="89" t="s">
        <v>367</v>
      </c>
      <c r="E60" s="398" t="s">
        <v>368</v>
      </c>
      <c r="F60" s="398"/>
      <c r="G60" s="89" t="s">
        <v>366</v>
      </c>
      <c r="H60" s="89">
        <v>2</v>
      </c>
      <c r="I60" s="100" t="e">
        <f>#REF!</f>
        <v>#REF!</v>
      </c>
      <c r="J60" s="100" t="e">
        <f>#REF!</f>
        <v>#REF!</v>
      </c>
      <c r="K60" s="248" t="e">
        <f>#REF!</f>
        <v>#REF!</v>
      </c>
    </row>
    <row r="61" spans="1:11" ht="37.5" customHeight="1" x14ac:dyDescent="0.25">
      <c r="A61" s="236"/>
      <c r="B61" s="73"/>
      <c r="C61" s="89" t="s">
        <v>235</v>
      </c>
      <c r="D61" s="89" t="s">
        <v>369</v>
      </c>
      <c r="E61" s="398" t="s">
        <v>370</v>
      </c>
      <c r="F61" s="398"/>
      <c r="G61" s="89" t="s">
        <v>371</v>
      </c>
      <c r="H61" s="89">
        <v>4</v>
      </c>
      <c r="I61" s="100" t="e">
        <f>#REF!</f>
        <v>#REF!</v>
      </c>
      <c r="J61" s="100" t="e">
        <f>#REF!</f>
        <v>#REF!</v>
      </c>
      <c r="K61" s="248" t="e">
        <f>#REF!</f>
        <v>#REF!</v>
      </c>
    </row>
    <row r="62" spans="1:11" ht="25" customHeight="1" x14ac:dyDescent="0.25">
      <c r="A62" s="236"/>
      <c r="B62" s="73"/>
      <c r="C62" s="89" t="s">
        <v>340</v>
      </c>
      <c r="D62" s="89" t="s">
        <v>372</v>
      </c>
      <c r="E62" s="398" t="s">
        <v>373</v>
      </c>
      <c r="F62" s="398"/>
      <c r="G62" s="89" t="s">
        <v>374</v>
      </c>
      <c r="H62" s="89">
        <v>10</v>
      </c>
      <c r="I62" s="100" t="e">
        <f>#REF!</f>
        <v>#REF!</v>
      </c>
      <c r="J62" s="100" t="e">
        <f>#REF!</f>
        <v>#REF!</v>
      </c>
      <c r="K62" s="248" t="e">
        <f>#REF!</f>
        <v>#REF!</v>
      </c>
    </row>
    <row r="63" spans="1:11" ht="37.5" customHeight="1" x14ac:dyDescent="0.25">
      <c r="A63" s="236"/>
      <c r="B63" s="73"/>
      <c r="C63" s="89" t="s">
        <v>344</v>
      </c>
      <c r="D63" s="89" t="s">
        <v>375</v>
      </c>
      <c r="E63" s="398" t="s">
        <v>376</v>
      </c>
      <c r="F63" s="398"/>
      <c r="G63" s="89" t="s">
        <v>377</v>
      </c>
      <c r="H63" s="89">
        <v>20</v>
      </c>
      <c r="I63" s="100" t="e">
        <f>#REF!</f>
        <v>#REF!</v>
      </c>
      <c r="J63" s="100" t="e">
        <f>#REF!</f>
        <v>#REF!</v>
      </c>
      <c r="K63" s="248" t="e">
        <f>#REF!</f>
        <v>#REF!</v>
      </c>
    </row>
    <row r="64" spans="1:11" ht="37.5" customHeight="1" x14ac:dyDescent="0.25">
      <c r="A64" s="236"/>
      <c r="B64" s="73"/>
      <c r="C64" s="89" t="s">
        <v>378</v>
      </c>
      <c r="D64" s="89" t="s">
        <v>379</v>
      </c>
      <c r="E64" s="398" t="s">
        <v>380</v>
      </c>
      <c r="F64" s="398"/>
      <c r="G64" s="89" t="s">
        <v>381</v>
      </c>
      <c r="H64" s="89">
        <v>60</v>
      </c>
      <c r="I64" s="100" t="e">
        <f>#REF!</f>
        <v>#REF!</v>
      </c>
      <c r="J64" s="100" t="e">
        <f>#REF!</f>
        <v>#REF!</v>
      </c>
      <c r="K64" s="248" t="e">
        <f>#REF!</f>
        <v>#REF!</v>
      </c>
    </row>
    <row r="65" spans="1:11" ht="50.15" customHeight="1" x14ac:dyDescent="0.25">
      <c r="A65" s="236"/>
      <c r="B65" s="73"/>
      <c r="C65" s="89" t="s">
        <v>382</v>
      </c>
      <c r="D65" s="89" t="s">
        <v>383</v>
      </c>
      <c r="E65" s="398" t="s">
        <v>384</v>
      </c>
      <c r="F65" s="398"/>
      <c r="G65" s="89" t="s">
        <v>385</v>
      </c>
      <c r="H65" s="89">
        <v>12</v>
      </c>
      <c r="I65" s="100" t="e">
        <f>#REF!</f>
        <v>#REF!</v>
      </c>
      <c r="J65" s="100" t="e">
        <f>#REF!</f>
        <v>#REF!</v>
      </c>
      <c r="K65" s="248" t="e">
        <f>#REF!</f>
        <v>#REF!</v>
      </c>
    </row>
    <row r="66" spans="1:11" ht="50.15" customHeight="1" x14ac:dyDescent="0.25">
      <c r="A66" s="236"/>
      <c r="B66" s="73"/>
      <c r="C66" s="89" t="s">
        <v>386</v>
      </c>
      <c r="D66" s="89" t="s">
        <v>387</v>
      </c>
      <c r="E66" s="398" t="s">
        <v>388</v>
      </c>
      <c r="F66" s="398"/>
      <c r="G66" s="89" t="s">
        <v>389</v>
      </c>
      <c r="H66" s="89">
        <v>20</v>
      </c>
      <c r="I66" s="100" t="e">
        <f>#REF!</f>
        <v>#REF!</v>
      </c>
      <c r="J66" s="100" t="e">
        <f>#REF!</f>
        <v>#REF!</v>
      </c>
      <c r="K66" s="248" t="e">
        <f>#REF!</f>
        <v>#REF!</v>
      </c>
    </row>
    <row r="67" spans="1:11" ht="62.5" customHeight="1" x14ac:dyDescent="0.25">
      <c r="A67" s="236"/>
      <c r="B67" s="73"/>
      <c r="C67" s="89" t="s">
        <v>390</v>
      </c>
      <c r="D67" s="89" t="s">
        <v>391</v>
      </c>
      <c r="E67" s="398" t="s">
        <v>392</v>
      </c>
      <c r="F67" s="398"/>
      <c r="G67" s="89" t="s">
        <v>393</v>
      </c>
      <c r="H67" s="89">
        <v>1</v>
      </c>
      <c r="I67" s="100" t="e">
        <f>#REF!</f>
        <v>#REF!</v>
      </c>
      <c r="J67" s="100" t="e">
        <f>#REF!</f>
        <v>#REF!</v>
      </c>
      <c r="K67" s="248" t="e">
        <f>#REF!</f>
        <v>#REF!</v>
      </c>
    </row>
    <row r="68" spans="1:11" ht="26" x14ac:dyDescent="0.25">
      <c r="A68" s="259"/>
      <c r="B68" s="166"/>
      <c r="C68" s="167">
        <v>6</v>
      </c>
      <c r="D68" s="507" t="s">
        <v>189</v>
      </c>
      <c r="E68" s="507"/>
      <c r="F68" s="507"/>
      <c r="G68" s="149" t="s">
        <v>6</v>
      </c>
      <c r="H68" s="149" t="s">
        <v>55</v>
      </c>
      <c r="I68" s="329" t="e">
        <f>#REF!</f>
        <v>#REF!</v>
      </c>
      <c r="J68" s="329" t="e">
        <f>#REF!</f>
        <v>#REF!</v>
      </c>
      <c r="K68" s="321" t="s">
        <v>327</v>
      </c>
    </row>
    <row r="69" spans="1:11" ht="75" customHeight="1" x14ac:dyDescent="0.25">
      <c r="A69" s="236"/>
      <c r="B69" s="73"/>
      <c r="C69" s="89" t="s">
        <v>11</v>
      </c>
      <c r="D69" s="89" t="s">
        <v>394</v>
      </c>
      <c r="E69" s="398" t="s">
        <v>395</v>
      </c>
      <c r="F69" s="398"/>
      <c r="G69" s="89" t="s">
        <v>396</v>
      </c>
      <c r="H69" s="89">
        <v>1</v>
      </c>
      <c r="I69" s="100" t="e">
        <f>#REF!</f>
        <v>#REF!</v>
      </c>
      <c r="J69" s="100" t="e">
        <f>#REF!</f>
        <v>#REF!</v>
      </c>
      <c r="K69" s="248" t="e">
        <f>#REF!</f>
        <v>#REF!</v>
      </c>
    </row>
    <row r="70" spans="1:11" ht="50.15" customHeight="1" x14ac:dyDescent="0.25">
      <c r="A70" s="236"/>
      <c r="B70" s="73"/>
      <c r="C70" s="89" t="s">
        <v>62</v>
      </c>
      <c r="D70" s="89" t="s">
        <v>397</v>
      </c>
      <c r="E70" s="398" t="s">
        <v>398</v>
      </c>
      <c r="F70" s="398"/>
      <c r="G70" s="89" t="s">
        <v>193</v>
      </c>
      <c r="H70" s="89">
        <v>2</v>
      </c>
      <c r="I70" s="100" t="e">
        <f>#REF!</f>
        <v>#REF!</v>
      </c>
      <c r="J70" s="100" t="e">
        <f>#REF!</f>
        <v>#REF!</v>
      </c>
      <c r="K70" s="248" t="e">
        <f>#REF!</f>
        <v>#REF!</v>
      </c>
    </row>
    <row r="71" spans="1:11" ht="25" customHeight="1" x14ac:dyDescent="0.25">
      <c r="A71" s="236"/>
      <c r="B71" s="73"/>
      <c r="C71" s="89" t="s">
        <v>106</v>
      </c>
      <c r="D71" s="89" t="s">
        <v>200</v>
      </c>
      <c r="E71" s="398" t="s">
        <v>194</v>
      </c>
      <c r="F71" s="398"/>
      <c r="G71" s="89" t="s">
        <v>195</v>
      </c>
      <c r="H71" s="89">
        <v>2</v>
      </c>
      <c r="I71" s="100" t="e">
        <f>#REF!</f>
        <v>#REF!</v>
      </c>
      <c r="J71" s="100" t="e">
        <f>#REF!</f>
        <v>#REF!</v>
      </c>
      <c r="K71" s="248" t="e">
        <f>#REF!</f>
        <v>#REF!</v>
      </c>
    </row>
    <row r="72" spans="1:11" ht="39" x14ac:dyDescent="0.25">
      <c r="A72" s="259"/>
      <c r="B72" s="166"/>
      <c r="C72" s="149">
        <v>7</v>
      </c>
      <c r="D72" s="506" t="s">
        <v>399</v>
      </c>
      <c r="E72" s="506"/>
      <c r="F72" s="506"/>
      <c r="G72" s="149" t="s">
        <v>6</v>
      </c>
      <c r="H72" s="150" t="s">
        <v>55</v>
      </c>
      <c r="I72" s="320" t="s">
        <v>56</v>
      </c>
      <c r="J72" s="95" t="s">
        <v>57</v>
      </c>
      <c r="K72" s="269" t="s">
        <v>400</v>
      </c>
    </row>
    <row r="73" spans="1:11" ht="50.15" customHeight="1" x14ac:dyDescent="0.25">
      <c r="A73" s="236"/>
      <c r="B73" s="73"/>
      <c r="C73" s="89" t="s">
        <v>11</v>
      </c>
      <c r="D73" s="89" t="s">
        <v>202</v>
      </c>
      <c r="E73" s="398" t="s">
        <v>60</v>
      </c>
      <c r="F73" s="398"/>
      <c r="G73" s="89" t="s">
        <v>401</v>
      </c>
      <c r="H73" s="89">
        <v>1</v>
      </c>
      <c r="I73" s="100" t="e">
        <f>#REF!</f>
        <v>#REF!</v>
      </c>
      <c r="J73" s="100" t="e">
        <f>#REF!</f>
        <v>#REF!</v>
      </c>
      <c r="K73" s="248" t="e">
        <f>#REF!</f>
        <v>#REF!</v>
      </c>
    </row>
    <row r="74" spans="1:11" ht="100" customHeight="1" x14ac:dyDescent="0.25">
      <c r="A74" s="236"/>
      <c r="B74" s="73"/>
      <c r="C74" s="89" t="s">
        <v>62</v>
      </c>
      <c r="D74" s="89" t="s">
        <v>402</v>
      </c>
      <c r="E74" s="398" t="s">
        <v>403</v>
      </c>
      <c r="F74" s="398"/>
      <c r="G74" s="89" t="s">
        <v>203</v>
      </c>
      <c r="H74" s="89">
        <v>1</v>
      </c>
      <c r="I74" s="100" t="e">
        <f>#REF!</f>
        <v>#REF!</v>
      </c>
      <c r="J74" s="100" t="e">
        <f>#REF!</f>
        <v>#REF!</v>
      </c>
      <c r="K74" s="248" t="e">
        <f>#REF!</f>
        <v>#REF!</v>
      </c>
    </row>
    <row r="75" spans="1:11" ht="37.5" customHeight="1" x14ac:dyDescent="0.25">
      <c r="A75" s="236"/>
      <c r="B75" s="73"/>
      <c r="C75" s="89" t="s">
        <v>106</v>
      </c>
      <c r="D75" s="89" t="s">
        <v>404</v>
      </c>
      <c r="E75" s="398" t="s">
        <v>405</v>
      </c>
      <c r="F75" s="398"/>
      <c r="G75" s="89" t="s">
        <v>203</v>
      </c>
      <c r="H75" s="89">
        <v>8</v>
      </c>
      <c r="I75" s="100" t="e">
        <f>#REF!</f>
        <v>#REF!</v>
      </c>
      <c r="J75" s="100" t="e">
        <f>#REF!</f>
        <v>#REF!</v>
      </c>
      <c r="K75" s="248" t="e">
        <f>#REF!</f>
        <v>#REF!</v>
      </c>
    </row>
    <row r="76" spans="1:11" ht="62.5" customHeight="1" x14ac:dyDescent="0.25">
      <c r="A76" s="236"/>
      <c r="B76" s="73"/>
      <c r="C76" s="89" t="s">
        <v>126</v>
      </c>
      <c r="D76" s="89" t="s">
        <v>406</v>
      </c>
      <c r="E76" s="398" t="s">
        <v>407</v>
      </c>
      <c r="F76" s="398"/>
      <c r="G76" s="89" t="s">
        <v>203</v>
      </c>
      <c r="H76" s="89">
        <v>2</v>
      </c>
      <c r="I76" s="100" t="e">
        <f>(#REF!+#REF!)/2</f>
        <v>#REF!</v>
      </c>
      <c r="J76" s="100" t="e">
        <f>I76*H76</f>
        <v>#REF!</v>
      </c>
      <c r="K76" s="248" t="e">
        <f>J76*B5</f>
        <v>#REF!</v>
      </c>
    </row>
    <row r="77" spans="1:11" ht="75" customHeight="1" x14ac:dyDescent="0.25">
      <c r="A77" s="236"/>
      <c r="B77" s="73"/>
      <c r="C77" s="89" t="s">
        <v>235</v>
      </c>
      <c r="D77" s="89" t="s">
        <v>239</v>
      </c>
      <c r="E77" s="398" t="s">
        <v>408</v>
      </c>
      <c r="F77" s="398"/>
      <c r="G77" s="89" t="s">
        <v>203</v>
      </c>
      <c r="H77" s="89">
        <v>1</v>
      </c>
      <c r="I77" s="100" t="e">
        <f>#REF!</f>
        <v>#REF!</v>
      </c>
      <c r="J77" s="100" t="e">
        <f>#REF!</f>
        <v>#REF!</v>
      </c>
      <c r="K77" s="248" t="e">
        <f>#REF!</f>
        <v>#REF!</v>
      </c>
    </row>
    <row r="78" spans="1:11" ht="37.5" customHeight="1" x14ac:dyDescent="0.25">
      <c r="A78" s="236"/>
      <c r="B78" s="73"/>
      <c r="C78" s="89" t="s">
        <v>340</v>
      </c>
      <c r="D78" s="89" t="s">
        <v>409</v>
      </c>
      <c r="E78" s="398" t="s">
        <v>410</v>
      </c>
      <c r="F78" s="398"/>
      <c r="G78" s="89" t="s">
        <v>411</v>
      </c>
      <c r="H78" s="89">
        <v>1</v>
      </c>
      <c r="I78" s="100" t="e">
        <f>#REF!</f>
        <v>#REF!</v>
      </c>
      <c r="J78" s="100" t="e">
        <f>#REF!</f>
        <v>#REF!</v>
      </c>
      <c r="K78" s="248" t="e">
        <f>#REF!</f>
        <v>#REF!</v>
      </c>
    </row>
    <row r="79" spans="1:11" ht="39" x14ac:dyDescent="0.25">
      <c r="A79" s="259"/>
      <c r="B79" s="166"/>
      <c r="C79" s="169">
        <v>8</v>
      </c>
      <c r="D79" s="507" t="s">
        <v>412</v>
      </c>
      <c r="E79" s="507"/>
      <c r="F79" s="507"/>
      <c r="G79" s="149" t="s">
        <v>6</v>
      </c>
      <c r="H79" s="149" t="s">
        <v>55</v>
      </c>
      <c r="I79" s="330" t="s">
        <v>98</v>
      </c>
      <c r="J79" s="95" t="s">
        <v>326</v>
      </c>
      <c r="K79" s="269" t="s">
        <v>327</v>
      </c>
    </row>
    <row r="80" spans="1:11" ht="75" customHeight="1" x14ac:dyDescent="0.25">
      <c r="A80" s="236"/>
      <c r="B80" s="146"/>
      <c r="C80" s="89" t="s">
        <v>11</v>
      </c>
      <c r="D80" s="89" t="s">
        <v>413</v>
      </c>
      <c r="E80" s="398" t="s">
        <v>414</v>
      </c>
      <c r="F80" s="398"/>
      <c r="G80" s="89" t="s">
        <v>415</v>
      </c>
      <c r="H80" s="89">
        <v>35</v>
      </c>
      <c r="I80" s="100" t="e">
        <f>#REF!</f>
        <v>#REF!</v>
      </c>
      <c r="J80" s="100" t="e">
        <f>#REF!</f>
        <v>#REF!</v>
      </c>
      <c r="K80" s="248" t="e">
        <f>#REF!</f>
        <v>#REF!</v>
      </c>
    </row>
    <row r="81" spans="1:11" ht="50.15" customHeight="1" x14ac:dyDescent="0.25">
      <c r="A81" s="236"/>
      <c r="B81" s="146"/>
      <c r="C81" s="89" t="s">
        <v>62</v>
      </c>
      <c r="D81" s="89" t="s">
        <v>413</v>
      </c>
      <c r="E81" s="398" t="s">
        <v>416</v>
      </c>
      <c r="F81" s="398"/>
      <c r="G81" s="89" t="s">
        <v>415</v>
      </c>
      <c r="H81" s="89">
        <v>3</v>
      </c>
      <c r="I81" s="100" t="e">
        <f>#REF!</f>
        <v>#REF!</v>
      </c>
      <c r="J81" s="100" t="e">
        <f>#REF!</f>
        <v>#REF!</v>
      </c>
      <c r="K81" s="248" t="e">
        <f>#REF!</f>
        <v>#REF!</v>
      </c>
    </row>
    <row r="82" spans="1:11" ht="26.5" customHeight="1" x14ac:dyDescent="0.25">
      <c r="A82" s="504" t="s">
        <v>417</v>
      </c>
      <c r="B82" s="505"/>
      <c r="C82" s="505"/>
      <c r="D82" s="505"/>
      <c r="E82" s="505"/>
      <c r="F82" s="505"/>
      <c r="G82" s="505"/>
      <c r="H82" s="505"/>
      <c r="I82" s="311"/>
      <c r="J82" s="100" t="e">
        <f>J81+J80+J78+J77+J76+J75+J74+J73+J71+J70+J69+J67+J66+J65+J64+J63+J62+J61+J60+J59+J58+J57+J55+J54+J52+J51+J49+J48+J47+J46+J45+J44+J43+J5</f>
        <v>#REF!</v>
      </c>
      <c r="K82" s="248" t="e">
        <f>K81+K80+K78+K77+K76+K75+K74+K73+K71+K70+K69+K67+K66+K65+K64+K63+K62+K61+K60+K59+K58+K57+K55+K54+K52+K51+K49+K48+K47+K46+K45+K44+K43+K5</f>
        <v>#REF!</v>
      </c>
    </row>
    <row r="83" spans="1:11" ht="13" thickBot="1" x14ac:dyDescent="0.3">
      <c r="A83" s="260"/>
      <c r="B83" s="261"/>
      <c r="C83" s="261"/>
      <c r="D83" s="261"/>
      <c r="E83" s="261"/>
      <c r="F83" s="261"/>
      <c r="G83" s="261"/>
      <c r="H83" s="261"/>
      <c r="I83" s="285"/>
      <c r="J83" s="285"/>
      <c r="K83" s="332"/>
    </row>
  </sheetData>
  <mergeCells count="62">
    <mergeCell ref="D42:F42"/>
    <mergeCell ref="E43:F43"/>
    <mergeCell ref="E44:F44"/>
    <mergeCell ref="E45:F45"/>
    <mergeCell ref="E36:G36"/>
    <mergeCell ref="E37:G37"/>
    <mergeCell ref="E38:G38"/>
    <mergeCell ref="E39:G39"/>
    <mergeCell ref="E40:G40"/>
    <mergeCell ref="E46:F46"/>
    <mergeCell ref="E47:F47"/>
    <mergeCell ref="E48:F48"/>
    <mergeCell ref="E49:F49"/>
    <mergeCell ref="D50:F50"/>
    <mergeCell ref="E51:F51"/>
    <mergeCell ref="E52:F52"/>
    <mergeCell ref="D53:F53"/>
    <mergeCell ref="E54:F54"/>
    <mergeCell ref="E55:F55"/>
    <mergeCell ref="D56:F56"/>
    <mergeCell ref="E57:F57"/>
    <mergeCell ref="E58:F58"/>
    <mergeCell ref="E59:F59"/>
    <mergeCell ref="E60:F60"/>
    <mergeCell ref="E61:F61"/>
    <mergeCell ref="E62:F62"/>
    <mergeCell ref="E63:F63"/>
    <mergeCell ref="E64:F64"/>
    <mergeCell ref="E65:F65"/>
    <mergeCell ref="E66:F66"/>
    <mergeCell ref="E67:F67"/>
    <mergeCell ref="D68:F68"/>
    <mergeCell ref="E69:F69"/>
    <mergeCell ref="E70:F70"/>
    <mergeCell ref="A82:H82"/>
    <mergeCell ref="E71:F71"/>
    <mergeCell ref="D72:F72"/>
    <mergeCell ref="E73:F73"/>
    <mergeCell ref="E74:F74"/>
    <mergeCell ref="E75:F75"/>
    <mergeCell ref="E81:F81"/>
    <mergeCell ref="E76:F76"/>
    <mergeCell ref="E77:F77"/>
    <mergeCell ref="E78:F78"/>
    <mergeCell ref="D79:F79"/>
    <mergeCell ref="E80:F80"/>
    <mergeCell ref="I5:I41"/>
    <mergeCell ref="J5:J41"/>
    <mergeCell ref="K5:K41"/>
    <mergeCell ref="I2:K3"/>
    <mergeCell ref="A2:H2"/>
    <mergeCell ref="E41:G41"/>
    <mergeCell ref="E4:G4"/>
    <mergeCell ref="H5:H7"/>
    <mergeCell ref="E34:G34"/>
    <mergeCell ref="E35:G35"/>
    <mergeCell ref="E6:G6"/>
    <mergeCell ref="D7:D33"/>
    <mergeCell ref="E7:G7"/>
    <mergeCell ref="E9:G9"/>
    <mergeCell ref="E16:G16"/>
    <mergeCell ref="E25:G25"/>
  </mergeCells>
  <pageMargins left="0.78749999999999998" right="0.78749999999999998" top="1.05277777777778" bottom="1.05277777777778" header="0.78749999999999998" footer="0.78749999999999998"/>
  <pageSetup paperSize="9" scale="80" fitToHeight="0" orientation="landscape" horizontalDpi="300" verticalDpi="300" r:id="rId1"/>
  <headerFooter>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6"/>
  <sheetViews>
    <sheetView topLeftCell="E28" zoomScale="85" zoomScaleNormal="85" workbookViewId="0">
      <selection activeCell="M14" sqref="M14"/>
    </sheetView>
  </sheetViews>
  <sheetFormatPr defaultColWidth="11.7265625" defaultRowHeight="12.5" x14ac:dyDescent="0.25"/>
  <cols>
    <col min="5" max="5" width="27.54296875" customWidth="1"/>
    <col min="6" max="6" width="14.453125" customWidth="1"/>
    <col min="7" max="7" width="12.26953125" customWidth="1"/>
    <col min="8" max="8" width="13.453125" customWidth="1"/>
    <col min="9" max="11" width="11.7265625" style="294"/>
  </cols>
  <sheetData>
    <row r="1" spans="1:11" x14ac:dyDescent="0.25">
      <c r="A1" s="532" t="s">
        <v>418</v>
      </c>
      <c r="B1" s="533"/>
      <c r="C1" s="533"/>
      <c r="D1" s="533"/>
      <c r="E1" s="533"/>
      <c r="F1" s="533"/>
      <c r="G1" s="533"/>
      <c r="H1" s="534"/>
      <c r="I1" s="334"/>
      <c r="J1" s="334"/>
      <c r="K1" s="335"/>
    </row>
    <row r="2" spans="1:11" ht="12.5" customHeight="1" x14ac:dyDescent="0.25">
      <c r="A2" s="529" t="s">
        <v>419</v>
      </c>
      <c r="B2" s="530"/>
      <c r="C2" s="530"/>
      <c r="D2" s="530"/>
      <c r="E2" s="530"/>
      <c r="F2" s="530"/>
      <c r="G2" s="530"/>
      <c r="H2" s="531"/>
      <c r="I2" s="510" t="s">
        <v>487</v>
      </c>
      <c r="J2" s="511"/>
      <c r="K2" s="512"/>
    </row>
    <row r="3" spans="1:11" ht="12.5" customHeight="1" x14ac:dyDescent="0.25">
      <c r="A3" s="262"/>
      <c r="B3" s="170"/>
      <c r="C3" s="170"/>
      <c r="D3" s="170"/>
      <c r="E3" s="170"/>
      <c r="F3" s="170"/>
      <c r="G3" s="170"/>
      <c r="H3" s="171"/>
      <c r="I3" s="513"/>
      <c r="J3" s="514"/>
      <c r="K3" s="515"/>
    </row>
    <row r="4" spans="1:11" ht="28.15" customHeight="1" thickBot="1" x14ac:dyDescent="0.35">
      <c r="A4" s="263" t="s">
        <v>2</v>
      </c>
      <c r="B4" s="172" t="s">
        <v>420</v>
      </c>
      <c r="C4" s="173" t="s">
        <v>4</v>
      </c>
      <c r="D4" s="173" t="s">
        <v>421</v>
      </c>
      <c r="E4" s="535" t="s">
        <v>5</v>
      </c>
      <c r="F4" s="535"/>
      <c r="G4" s="535"/>
      <c r="H4" s="535"/>
      <c r="I4" s="336" t="s">
        <v>207</v>
      </c>
      <c r="J4" s="336" t="s">
        <v>291</v>
      </c>
      <c r="K4" s="337" t="s">
        <v>422</v>
      </c>
    </row>
    <row r="5" spans="1:11" ht="28" customHeight="1" x14ac:dyDescent="0.25">
      <c r="A5" s="264">
        <v>7</v>
      </c>
      <c r="B5" s="88">
        <v>2</v>
      </c>
      <c r="C5" s="144">
        <v>1</v>
      </c>
      <c r="D5" s="398" t="s">
        <v>423</v>
      </c>
      <c r="E5" s="509" t="s">
        <v>424</v>
      </c>
      <c r="F5" s="509"/>
      <c r="G5" s="509"/>
      <c r="H5" s="536"/>
      <c r="I5" s="516" t="e">
        <f>#REF!</f>
        <v>#REF!</v>
      </c>
      <c r="J5" s="516" t="e">
        <f>#REF!</f>
        <v>#REF!</v>
      </c>
      <c r="K5" s="521" t="e">
        <f>#REF!</f>
        <v>#REF!</v>
      </c>
    </row>
    <row r="6" spans="1:11" x14ac:dyDescent="0.25">
      <c r="A6" s="264"/>
      <c r="B6" s="88"/>
      <c r="C6" s="144" t="s">
        <v>11</v>
      </c>
      <c r="D6" s="398"/>
      <c r="E6" s="537" t="s">
        <v>70</v>
      </c>
      <c r="F6" s="537"/>
      <c r="G6" s="537"/>
      <c r="H6" s="537"/>
      <c r="I6" s="517"/>
      <c r="J6" s="519"/>
      <c r="K6" s="522"/>
    </row>
    <row r="7" spans="1:11" ht="21" x14ac:dyDescent="0.25">
      <c r="A7" s="264"/>
      <c r="B7" s="88"/>
      <c r="C7" s="144"/>
      <c r="D7" s="398"/>
      <c r="E7" s="25" t="s">
        <v>71</v>
      </c>
      <c r="F7" s="22" t="s">
        <v>47</v>
      </c>
      <c r="G7" s="23" t="s">
        <v>48</v>
      </c>
      <c r="H7" s="26" t="s">
        <v>6</v>
      </c>
      <c r="I7" s="517"/>
      <c r="J7" s="519"/>
      <c r="K7" s="522"/>
    </row>
    <row r="8" spans="1:11" x14ac:dyDescent="0.25">
      <c r="A8" s="264"/>
      <c r="B8" s="88"/>
      <c r="C8" s="144"/>
      <c r="D8" s="398"/>
      <c r="E8" s="174" t="s">
        <v>297</v>
      </c>
      <c r="F8" s="174">
        <v>1</v>
      </c>
      <c r="G8" s="174">
        <v>50</v>
      </c>
      <c r="H8" s="175" t="s">
        <v>19</v>
      </c>
      <c r="I8" s="517"/>
      <c r="J8" s="519"/>
      <c r="K8" s="522"/>
    </row>
    <row r="9" spans="1:11" x14ac:dyDescent="0.25">
      <c r="A9" s="264"/>
      <c r="B9" s="88"/>
      <c r="C9" s="144"/>
      <c r="D9" s="398"/>
      <c r="E9" s="174" t="s">
        <v>251</v>
      </c>
      <c r="F9" s="174">
        <v>1</v>
      </c>
      <c r="G9" s="174">
        <v>133</v>
      </c>
      <c r="H9" s="175" t="s">
        <v>19</v>
      </c>
      <c r="I9" s="517"/>
      <c r="J9" s="519"/>
      <c r="K9" s="522"/>
    </row>
    <row r="10" spans="1:11" x14ac:dyDescent="0.25">
      <c r="A10" s="264"/>
      <c r="B10" s="88"/>
      <c r="C10" s="144"/>
      <c r="D10" s="398"/>
      <c r="E10" s="174" t="s">
        <v>425</v>
      </c>
      <c r="F10" s="174">
        <v>1</v>
      </c>
      <c r="G10" s="174">
        <v>172</v>
      </c>
      <c r="H10" s="175" t="s">
        <v>19</v>
      </c>
      <c r="I10" s="517"/>
      <c r="J10" s="519"/>
      <c r="K10" s="522"/>
    </row>
    <row r="11" spans="1:11" x14ac:dyDescent="0.25">
      <c r="A11" s="264"/>
      <c r="B11" s="88"/>
      <c r="C11" s="144"/>
      <c r="D11" s="398"/>
      <c r="E11" s="499" t="s">
        <v>426</v>
      </c>
      <c r="F11" s="499"/>
      <c r="G11" s="499"/>
      <c r="H11" s="537"/>
      <c r="I11" s="517"/>
      <c r="J11" s="519"/>
      <c r="K11" s="522"/>
    </row>
    <row r="12" spans="1:11" ht="21" x14ac:dyDescent="0.25">
      <c r="A12" s="264"/>
      <c r="B12" s="88"/>
      <c r="C12" s="144"/>
      <c r="D12" s="398"/>
      <c r="E12" s="25" t="s">
        <v>71</v>
      </c>
      <c r="F12" s="24" t="s">
        <v>47</v>
      </c>
      <c r="G12" s="25" t="s">
        <v>75</v>
      </c>
      <c r="H12" s="27" t="s">
        <v>6</v>
      </c>
      <c r="I12" s="517"/>
      <c r="J12" s="519"/>
      <c r="K12" s="522"/>
    </row>
    <row r="13" spans="1:11" x14ac:dyDescent="0.25">
      <c r="A13" s="265"/>
      <c r="B13" s="176"/>
      <c r="C13" s="160"/>
      <c r="D13" s="398"/>
      <c r="E13" s="174" t="s">
        <v>255</v>
      </c>
      <c r="F13" s="174">
        <v>1</v>
      </c>
      <c r="G13" s="174">
        <v>30</v>
      </c>
      <c r="H13" s="175" t="s">
        <v>52</v>
      </c>
      <c r="I13" s="517"/>
      <c r="J13" s="519"/>
      <c r="K13" s="522"/>
    </row>
    <row r="14" spans="1:11" x14ac:dyDescent="0.25">
      <c r="A14" s="265"/>
      <c r="B14" s="176"/>
      <c r="C14" s="160"/>
      <c r="D14" s="398"/>
      <c r="E14" s="174" t="s">
        <v>427</v>
      </c>
      <c r="F14" s="174">
        <v>1</v>
      </c>
      <c r="G14" s="174">
        <v>30</v>
      </c>
      <c r="H14" s="175" t="s">
        <v>52</v>
      </c>
      <c r="I14" s="517"/>
      <c r="J14" s="519"/>
      <c r="K14" s="522"/>
    </row>
    <row r="15" spans="1:11" x14ac:dyDescent="0.25">
      <c r="A15" s="265"/>
      <c r="B15" s="176"/>
      <c r="C15" s="160"/>
      <c r="D15" s="398"/>
      <c r="E15" s="174" t="s">
        <v>428</v>
      </c>
      <c r="F15" s="174">
        <v>1</v>
      </c>
      <c r="G15" s="174">
        <v>30</v>
      </c>
      <c r="H15" s="175" t="s">
        <v>52</v>
      </c>
      <c r="I15" s="517"/>
      <c r="J15" s="519"/>
      <c r="K15" s="522"/>
    </row>
    <row r="16" spans="1:11" x14ac:dyDescent="0.25">
      <c r="A16" s="265"/>
      <c r="B16" s="176"/>
      <c r="C16" s="160"/>
      <c r="D16" s="398"/>
      <c r="E16" s="174" t="s">
        <v>429</v>
      </c>
      <c r="F16" s="174">
        <v>1</v>
      </c>
      <c r="G16" s="174">
        <v>30</v>
      </c>
      <c r="H16" s="175" t="s">
        <v>52</v>
      </c>
      <c r="I16" s="517"/>
      <c r="J16" s="519"/>
      <c r="K16" s="522"/>
    </row>
    <row r="17" spans="1:11" x14ac:dyDescent="0.25">
      <c r="A17" s="265"/>
      <c r="B17" s="176"/>
      <c r="C17" s="160"/>
      <c r="D17" s="398"/>
      <c r="E17" s="174" t="s">
        <v>430</v>
      </c>
      <c r="F17" s="174">
        <v>1</v>
      </c>
      <c r="G17" s="174">
        <v>30</v>
      </c>
      <c r="H17" s="175" t="s">
        <v>52</v>
      </c>
      <c r="I17" s="517"/>
      <c r="J17" s="519"/>
      <c r="K17" s="522"/>
    </row>
    <row r="18" spans="1:11" x14ac:dyDescent="0.25">
      <c r="A18" s="265"/>
      <c r="B18" s="176"/>
      <c r="C18" s="160"/>
      <c r="D18" s="398"/>
      <c r="E18" s="174" t="s">
        <v>431</v>
      </c>
      <c r="F18" s="174">
        <v>1</v>
      </c>
      <c r="G18" s="174">
        <v>30</v>
      </c>
      <c r="H18" s="175" t="s">
        <v>52</v>
      </c>
      <c r="I18" s="517"/>
      <c r="J18" s="519"/>
      <c r="K18" s="522"/>
    </row>
    <row r="19" spans="1:11" x14ac:dyDescent="0.25">
      <c r="A19" s="264"/>
      <c r="B19" s="88"/>
      <c r="C19" s="144"/>
      <c r="D19" s="398"/>
      <c r="E19" s="174" t="s">
        <v>313</v>
      </c>
      <c r="F19" s="174">
        <v>1.3</v>
      </c>
      <c r="G19" s="174">
        <v>40</v>
      </c>
      <c r="H19" s="175" t="s">
        <v>52</v>
      </c>
      <c r="I19" s="517"/>
      <c r="J19" s="519"/>
      <c r="K19" s="522"/>
    </row>
    <row r="20" spans="1:11" x14ac:dyDescent="0.25">
      <c r="A20" s="264"/>
      <c r="B20" s="88"/>
      <c r="C20" s="144"/>
      <c r="D20" s="398"/>
      <c r="E20" s="174" t="s">
        <v>315</v>
      </c>
      <c r="F20" s="174">
        <v>3</v>
      </c>
      <c r="G20" s="174">
        <v>35</v>
      </c>
      <c r="H20" s="175" t="s">
        <v>52</v>
      </c>
      <c r="I20" s="517"/>
      <c r="J20" s="519"/>
      <c r="K20" s="522"/>
    </row>
    <row r="21" spans="1:11" x14ac:dyDescent="0.25">
      <c r="A21" s="265"/>
      <c r="B21" s="176"/>
      <c r="C21" s="160"/>
      <c r="D21" s="398"/>
      <c r="E21" s="174" t="s">
        <v>432</v>
      </c>
      <c r="F21" s="174">
        <v>1</v>
      </c>
      <c r="G21" s="174">
        <v>25</v>
      </c>
      <c r="H21" s="175" t="s">
        <v>52</v>
      </c>
      <c r="I21" s="517"/>
      <c r="J21" s="519"/>
      <c r="K21" s="522"/>
    </row>
    <row r="22" spans="1:11" x14ac:dyDescent="0.25">
      <c r="A22" s="265"/>
      <c r="B22" s="176"/>
      <c r="C22" s="160"/>
      <c r="D22" s="398"/>
      <c r="E22" s="174" t="s">
        <v>433</v>
      </c>
      <c r="F22" s="174">
        <v>1</v>
      </c>
      <c r="G22" s="174">
        <v>25</v>
      </c>
      <c r="H22" s="175" t="s">
        <v>52</v>
      </c>
      <c r="I22" s="517"/>
      <c r="J22" s="519"/>
      <c r="K22" s="522"/>
    </row>
    <row r="23" spans="1:11" x14ac:dyDescent="0.25">
      <c r="A23" s="265"/>
      <c r="B23" s="176"/>
      <c r="C23" s="160"/>
      <c r="D23" s="398"/>
      <c r="E23" s="174" t="s">
        <v>434</v>
      </c>
      <c r="F23" s="174">
        <v>1</v>
      </c>
      <c r="G23" s="174">
        <v>25</v>
      </c>
      <c r="H23" s="175" t="s">
        <v>52</v>
      </c>
      <c r="I23" s="517"/>
      <c r="J23" s="519"/>
      <c r="K23" s="522"/>
    </row>
    <row r="24" spans="1:11" x14ac:dyDescent="0.25">
      <c r="A24" s="264"/>
      <c r="B24" s="88"/>
      <c r="C24" s="144"/>
      <c r="D24" s="398"/>
      <c r="E24" s="177" t="s">
        <v>170</v>
      </c>
      <c r="F24" s="144"/>
      <c r="G24" s="144"/>
      <c r="H24" s="178"/>
      <c r="I24" s="517"/>
      <c r="J24" s="519"/>
      <c r="K24" s="522"/>
    </row>
    <row r="25" spans="1:11" x14ac:dyDescent="0.25">
      <c r="A25" s="264"/>
      <c r="B25" s="88"/>
      <c r="C25" s="144"/>
      <c r="D25" s="398"/>
      <c r="E25" s="179" t="s">
        <v>171</v>
      </c>
      <c r="F25" s="144"/>
      <c r="G25" s="144"/>
      <c r="H25" s="178"/>
      <c r="I25" s="517"/>
      <c r="J25" s="519"/>
      <c r="K25" s="522"/>
    </row>
    <row r="26" spans="1:11" x14ac:dyDescent="0.25">
      <c r="A26" s="264"/>
      <c r="B26" s="88"/>
      <c r="C26" s="144"/>
      <c r="D26" s="398"/>
      <c r="E26" s="144" t="s">
        <v>256</v>
      </c>
      <c r="F26" s="144"/>
      <c r="G26" s="144"/>
      <c r="H26" s="178"/>
      <c r="I26" s="517"/>
      <c r="J26" s="519"/>
      <c r="K26" s="522"/>
    </row>
    <row r="27" spans="1:11" x14ac:dyDescent="0.25">
      <c r="A27" s="264"/>
      <c r="B27" s="88"/>
      <c r="C27" s="144"/>
      <c r="D27" s="398"/>
      <c r="E27" s="144" t="s">
        <v>80</v>
      </c>
      <c r="F27" s="144"/>
      <c r="G27" s="144"/>
      <c r="H27" s="178"/>
      <c r="I27" s="517"/>
      <c r="J27" s="519"/>
      <c r="K27" s="522"/>
    </row>
    <row r="28" spans="1:11" ht="21" x14ac:dyDescent="0.25">
      <c r="A28" s="264"/>
      <c r="B28" s="88"/>
      <c r="C28" s="144"/>
      <c r="D28" s="398"/>
      <c r="E28" s="180" t="s">
        <v>215</v>
      </c>
      <c r="F28" s="144"/>
      <c r="G28" s="144"/>
      <c r="H28" s="178"/>
      <c r="I28" s="517"/>
      <c r="J28" s="519"/>
      <c r="K28" s="522"/>
    </row>
    <row r="29" spans="1:11" x14ac:dyDescent="0.25">
      <c r="A29" s="264"/>
      <c r="B29" s="88"/>
      <c r="C29" s="144"/>
      <c r="D29" s="398"/>
      <c r="E29" s="144" t="s">
        <v>81</v>
      </c>
      <c r="F29" s="144"/>
      <c r="G29" s="144"/>
      <c r="H29" s="178"/>
      <c r="I29" s="517"/>
      <c r="J29" s="519"/>
      <c r="K29" s="522"/>
    </row>
    <row r="30" spans="1:11" ht="20" x14ac:dyDescent="0.25">
      <c r="A30" s="264"/>
      <c r="B30" s="88"/>
      <c r="C30" s="144"/>
      <c r="D30" s="398"/>
      <c r="E30" s="89" t="s">
        <v>257</v>
      </c>
      <c r="F30" s="144"/>
      <c r="G30" s="144"/>
      <c r="H30" s="178"/>
      <c r="I30" s="517"/>
      <c r="J30" s="519"/>
      <c r="K30" s="522"/>
    </row>
    <row r="31" spans="1:11" ht="30" x14ac:dyDescent="0.25">
      <c r="A31" s="264"/>
      <c r="B31" s="88"/>
      <c r="C31" s="144"/>
      <c r="D31" s="398"/>
      <c r="E31" s="89" t="s">
        <v>83</v>
      </c>
      <c r="F31" s="144"/>
      <c r="G31" s="144"/>
      <c r="H31" s="178"/>
      <c r="I31" s="517"/>
      <c r="J31" s="519"/>
      <c r="K31" s="522"/>
    </row>
    <row r="32" spans="1:11" ht="30" x14ac:dyDescent="0.25">
      <c r="A32" s="264"/>
      <c r="B32" s="88"/>
      <c r="C32" s="144"/>
      <c r="D32" s="398"/>
      <c r="E32" s="89" t="s">
        <v>84</v>
      </c>
      <c r="F32" s="144"/>
      <c r="G32" s="144"/>
      <c r="H32" s="178"/>
      <c r="I32" s="517"/>
      <c r="J32" s="519"/>
      <c r="K32" s="522"/>
    </row>
    <row r="33" spans="1:11" ht="21" x14ac:dyDescent="0.25">
      <c r="A33" s="264"/>
      <c r="B33" s="88"/>
      <c r="C33" s="144"/>
      <c r="D33" s="398"/>
      <c r="E33" s="180" t="s">
        <v>435</v>
      </c>
      <c r="F33" s="144"/>
      <c r="G33" s="144"/>
      <c r="H33" s="178"/>
      <c r="I33" s="517"/>
      <c r="J33" s="519"/>
      <c r="K33" s="522"/>
    </row>
    <row r="34" spans="1:11" ht="50" x14ac:dyDescent="0.25">
      <c r="A34" s="264"/>
      <c r="B34" s="88"/>
      <c r="C34" s="144"/>
      <c r="D34" s="398"/>
      <c r="E34" s="89" t="s">
        <v>319</v>
      </c>
      <c r="F34" s="144"/>
      <c r="G34" s="144"/>
      <c r="H34" s="178"/>
      <c r="I34" s="517"/>
      <c r="J34" s="519"/>
      <c r="K34" s="522"/>
    </row>
    <row r="35" spans="1:11" ht="60" x14ac:dyDescent="0.25">
      <c r="A35" s="264"/>
      <c r="B35" s="88"/>
      <c r="C35" s="144"/>
      <c r="D35" s="398"/>
      <c r="E35" s="89" t="s">
        <v>320</v>
      </c>
      <c r="F35" s="144"/>
      <c r="G35" s="144"/>
      <c r="H35" s="178"/>
      <c r="I35" s="517"/>
      <c r="J35" s="519"/>
      <c r="K35" s="522"/>
    </row>
    <row r="36" spans="1:11" x14ac:dyDescent="0.25">
      <c r="A36" s="264"/>
      <c r="B36" s="88"/>
      <c r="C36" s="144"/>
      <c r="D36" s="144"/>
      <c r="E36" s="23" t="s">
        <v>321</v>
      </c>
      <c r="F36" s="144"/>
      <c r="G36" s="144"/>
      <c r="H36" s="178"/>
      <c r="I36" s="517"/>
      <c r="J36" s="519"/>
      <c r="K36" s="522"/>
    </row>
    <row r="37" spans="1:11" ht="40" x14ac:dyDescent="0.25">
      <c r="A37" s="264"/>
      <c r="B37" s="88"/>
      <c r="C37" s="144"/>
      <c r="D37" s="144"/>
      <c r="E37" s="89" t="s">
        <v>322</v>
      </c>
      <c r="F37" s="144"/>
      <c r="G37" s="144"/>
      <c r="H37" s="178"/>
      <c r="I37" s="517"/>
      <c r="J37" s="519"/>
      <c r="K37" s="522"/>
    </row>
    <row r="38" spans="1:11" ht="30" x14ac:dyDescent="0.25">
      <c r="A38" s="264"/>
      <c r="B38" s="88"/>
      <c r="C38" s="144"/>
      <c r="D38" s="144"/>
      <c r="E38" s="89" t="s">
        <v>323</v>
      </c>
      <c r="F38" s="144"/>
      <c r="G38" s="144"/>
      <c r="H38" s="178"/>
      <c r="I38" s="517"/>
      <c r="J38" s="519"/>
      <c r="K38" s="522"/>
    </row>
    <row r="39" spans="1:11" ht="30.5" thickBot="1" x14ac:dyDescent="0.3">
      <c r="A39" s="264"/>
      <c r="B39" s="88"/>
      <c r="C39" s="144"/>
      <c r="D39" s="144"/>
      <c r="E39" s="89" t="s">
        <v>436</v>
      </c>
      <c r="F39" s="144"/>
      <c r="G39" s="144"/>
      <c r="H39" s="178"/>
      <c r="I39" s="518"/>
      <c r="J39" s="520"/>
      <c r="K39" s="523"/>
    </row>
    <row r="40" spans="1:11" ht="52.5" thickBot="1" x14ac:dyDescent="0.35">
      <c r="A40" s="264"/>
      <c r="B40" s="88"/>
      <c r="C40" s="181">
        <v>2</v>
      </c>
      <c r="D40" s="528" t="s">
        <v>220</v>
      </c>
      <c r="E40" s="528"/>
      <c r="F40" s="528"/>
      <c r="G40" s="182" t="s">
        <v>6</v>
      </c>
      <c r="H40" s="183" t="s">
        <v>55</v>
      </c>
      <c r="I40" s="338" t="s">
        <v>437</v>
      </c>
      <c r="J40" s="338" t="s">
        <v>284</v>
      </c>
      <c r="K40" s="339" t="s">
        <v>438</v>
      </c>
    </row>
    <row r="41" spans="1:11" ht="13" thickBot="1" x14ac:dyDescent="0.3">
      <c r="A41" s="264"/>
      <c r="B41" s="88"/>
      <c r="C41" s="174" t="s">
        <v>11</v>
      </c>
      <c r="D41" s="174" t="s">
        <v>101</v>
      </c>
      <c r="E41" s="492" t="s">
        <v>222</v>
      </c>
      <c r="F41" s="492"/>
      <c r="G41" s="174" t="s">
        <v>103</v>
      </c>
      <c r="H41" s="184">
        <v>4</v>
      </c>
      <c r="I41" s="340" t="e">
        <f>(#REF!+#REF!)/2</f>
        <v>#REF!</v>
      </c>
      <c r="J41" s="340" t="e">
        <f>I41*H41</f>
        <v>#REF!</v>
      </c>
      <c r="K41" s="340" t="e">
        <f>J41*B5</f>
        <v>#REF!</v>
      </c>
    </row>
    <row r="42" spans="1:11" ht="72" customHeight="1" thickBot="1" x14ac:dyDescent="0.3">
      <c r="A42" s="264"/>
      <c r="B42" s="88"/>
      <c r="C42" s="174" t="s">
        <v>62</v>
      </c>
      <c r="D42" s="185" t="s">
        <v>107</v>
      </c>
      <c r="E42" s="398" t="s">
        <v>345</v>
      </c>
      <c r="F42" s="398"/>
      <c r="G42" s="89" t="s">
        <v>109</v>
      </c>
      <c r="H42" s="184">
        <v>1</v>
      </c>
      <c r="I42" s="340" t="e">
        <f>#REF!</f>
        <v>#REF!</v>
      </c>
      <c r="J42" s="340" t="e">
        <f>#REF!</f>
        <v>#REF!</v>
      </c>
      <c r="K42" s="340" t="e">
        <f>#REF!</f>
        <v>#REF!</v>
      </c>
    </row>
    <row r="43" spans="1:11" ht="52.5" thickBot="1" x14ac:dyDescent="0.35">
      <c r="A43" s="264"/>
      <c r="B43" s="88"/>
      <c r="C43" s="186">
        <v>3</v>
      </c>
      <c r="D43" s="528" t="s">
        <v>346</v>
      </c>
      <c r="E43" s="528"/>
      <c r="F43" s="528"/>
      <c r="G43" s="182" t="s">
        <v>6</v>
      </c>
      <c r="H43" s="182" t="s">
        <v>55</v>
      </c>
      <c r="I43" s="338" t="s">
        <v>437</v>
      </c>
      <c r="J43" s="338" t="s">
        <v>284</v>
      </c>
      <c r="K43" s="339" t="s">
        <v>439</v>
      </c>
    </row>
    <row r="44" spans="1:11" ht="29.15" customHeight="1" thickBot="1" x14ac:dyDescent="0.3">
      <c r="A44" s="264"/>
      <c r="B44" s="88"/>
      <c r="C44" s="174" t="s">
        <v>11</v>
      </c>
      <c r="D44" s="187" t="s">
        <v>440</v>
      </c>
      <c r="E44" s="188" t="s">
        <v>350</v>
      </c>
      <c r="F44" s="189"/>
      <c r="G44" s="144" t="s">
        <v>440</v>
      </c>
      <c r="H44" s="190">
        <v>1</v>
      </c>
      <c r="I44" s="341" t="e">
        <f>#REF!</f>
        <v>#REF!</v>
      </c>
      <c r="J44" s="341" t="e">
        <f>#REF!</f>
        <v>#REF!</v>
      </c>
      <c r="K44" s="341" t="e">
        <f>#REF!</f>
        <v>#REF!</v>
      </c>
    </row>
    <row r="45" spans="1:11" ht="33.4" customHeight="1" thickBot="1" x14ac:dyDescent="0.3">
      <c r="A45" s="264"/>
      <c r="B45" s="88"/>
      <c r="C45" s="174" t="s">
        <v>62</v>
      </c>
      <c r="D45" s="185" t="s">
        <v>347</v>
      </c>
      <c r="E45" s="398" t="s">
        <v>348</v>
      </c>
      <c r="F45" s="398"/>
      <c r="G45" s="185" t="s">
        <v>279</v>
      </c>
      <c r="H45" s="184">
        <v>1</v>
      </c>
      <c r="I45" s="340" t="e">
        <f>#REF!</f>
        <v>#REF!</v>
      </c>
      <c r="J45" s="340" t="e">
        <f>#REF!</f>
        <v>#REF!</v>
      </c>
      <c r="K45" s="340" t="e">
        <f>#REF!</f>
        <v>#REF!</v>
      </c>
    </row>
    <row r="46" spans="1:11" ht="52" x14ac:dyDescent="0.3">
      <c r="A46" s="264"/>
      <c r="B46" s="88"/>
      <c r="C46" s="186">
        <v>4</v>
      </c>
      <c r="D46" s="524" t="s">
        <v>358</v>
      </c>
      <c r="E46" s="524"/>
      <c r="F46" s="524"/>
      <c r="G46" s="191" t="s">
        <v>6</v>
      </c>
      <c r="H46" s="191" t="s">
        <v>55</v>
      </c>
      <c r="I46" s="342" t="s">
        <v>437</v>
      </c>
      <c r="J46" s="342" t="s">
        <v>284</v>
      </c>
      <c r="K46" s="343" t="s">
        <v>438</v>
      </c>
    </row>
    <row r="47" spans="1:11" ht="18" customHeight="1" x14ac:dyDescent="0.25">
      <c r="A47" s="264"/>
      <c r="B47" s="88"/>
      <c r="C47" s="174" t="s">
        <v>11</v>
      </c>
      <c r="D47" s="185" t="s">
        <v>359</v>
      </c>
      <c r="E47" s="398" t="s">
        <v>360</v>
      </c>
      <c r="F47" s="398"/>
      <c r="G47" s="174" t="s">
        <v>361</v>
      </c>
      <c r="H47" s="174">
        <v>2</v>
      </c>
      <c r="I47" s="344" t="e">
        <f>#REF!</f>
        <v>#REF!</v>
      </c>
      <c r="J47" s="344" t="e">
        <f>#REF!</f>
        <v>#REF!</v>
      </c>
      <c r="K47" s="345" t="e">
        <f>#REF!</f>
        <v>#REF!</v>
      </c>
    </row>
    <row r="48" spans="1:11" ht="18" customHeight="1" x14ac:dyDescent="0.25">
      <c r="A48" s="264"/>
      <c r="B48" s="88"/>
      <c r="C48" s="174" t="s">
        <v>62</v>
      </c>
      <c r="D48" s="185" t="s">
        <v>362</v>
      </c>
      <c r="E48" s="398" t="s">
        <v>363</v>
      </c>
      <c r="F48" s="398"/>
      <c r="G48" s="174" t="s">
        <v>441</v>
      </c>
      <c r="H48" s="174">
        <v>2</v>
      </c>
      <c r="I48" s="344" t="e">
        <f>#REF!</f>
        <v>#REF!</v>
      </c>
      <c r="J48" s="344" t="e">
        <f>#REF!</f>
        <v>#REF!</v>
      </c>
      <c r="K48" s="345" t="e">
        <f>#REF!</f>
        <v>#REF!</v>
      </c>
    </row>
    <row r="49" spans="1:11" ht="27" customHeight="1" x14ac:dyDescent="0.25">
      <c r="A49" s="264"/>
      <c r="B49" s="88"/>
      <c r="C49" s="174" t="s">
        <v>106</v>
      </c>
      <c r="D49" s="185" t="s">
        <v>365</v>
      </c>
      <c r="E49" s="398" t="s">
        <v>493</v>
      </c>
      <c r="F49" s="398"/>
      <c r="G49" s="174" t="s">
        <v>377</v>
      </c>
      <c r="H49" s="174">
        <v>1</v>
      </c>
      <c r="I49" s="344" t="e">
        <f>#REF!</f>
        <v>#REF!</v>
      </c>
      <c r="J49" s="344" t="e">
        <f>#REF!</f>
        <v>#REF!</v>
      </c>
      <c r="K49" s="345" t="e">
        <f>#REF!</f>
        <v>#REF!</v>
      </c>
    </row>
    <row r="50" spans="1:11" ht="27" customHeight="1" x14ac:dyDescent="0.25">
      <c r="A50" s="264"/>
      <c r="B50" s="88"/>
      <c r="C50" s="174" t="s">
        <v>126</v>
      </c>
      <c r="D50" s="185" t="s">
        <v>367</v>
      </c>
      <c r="E50" s="398" t="s">
        <v>368</v>
      </c>
      <c r="F50" s="398"/>
      <c r="G50" s="174" t="s">
        <v>377</v>
      </c>
      <c r="H50" s="174">
        <v>2</v>
      </c>
      <c r="I50" s="344" t="e">
        <f>#REF!</f>
        <v>#REF!</v>
      </c>
      <c r="J50" s="344" t="e">
        <f>#REF!</f>
        <v>#REF!</v>
      </c>
      <c r="K50" s="345" t="e">
        <f>#REF!</f>
        <v>#REF!</v>
      </c>
    </row>
    <row r="51" spans="1:11" ht="18" customHeight="1" x14ac:dyDescent="0.25">
      <c r="A51" s="264"/>
      <c r="B51" s="88"/>
      <c r="C51" s="174" t="s">
        <v>235</v>
      </c>
      <c r="D51" s="174" t="s">
        <v>369</v>
      </c>
      <c r="E51" s="398" t="s">
        <v>442</v>
      </c>
      <c r="F51" s="398"/>
      <c r="G51" s="174" t="s">
        <v>443</v>
      </c>
      <c r="H51" s="174">
        <v>4</v>
      </c>
      <c r="I51" s="344" t="e">
        <f>#REF!</f>
        <v>#REF!</v>
      </c>
      <c r="J51" s="344" t="e">
        <f>#REF!</f>
        <v>#REF!</v>
      </c>
      <c r="K51" s="345" t="e">
        <f>#REF!</f>
        <v>#REF!</v>
      </c>
    </row>
    <row r="52" spans="1:11" ht="18" customHeight="1" x14ac:dyDescent="0.25">
      <c r="A52" s="264"/>
      <c r="B52" s="88"/>
      <c r="C52" s="174" t="s">
        <v>340</v>
      </c>
      <c r="D52" s="174" t="s">
        <v>375</v>
      </c>
      <c r="E52" s="398" t="s">
        <v>376</v>
      </c>
      <c r="F52" s="398"/>
      <c r="G52" s="174" t="s">
        <v>377</v>
      </c>
      <c r="H52" s="174">
        <v>10</v>
      </c>
      <c r="I52" s="344" t="e">
        <f>#REF!</f>
        <v>#REF!</v>
      </c>
      <c r="J52" s="344" t="e">
        <f>#REF!</f>
        <v>#REF!</v>
      </c>
      <c r="K52" s="345" t="e">
        <f>#REF!</f>
        <v>#REF!</v>
      </c>
    </row>
    <row r="53" spans="1:11" ht="27" customHeight="1" x14ac:dyDescent="0.25">
      <c r="A53" s="264"/>
      <c r="B53" s="88"/>
      <c r="C53" s="174" t="s">
        <v>344</v>
      </c>
      <c r="D53" s="174" t="s">
        <v>391</v>
      </c>
      <c r="E53" s="398" t="s">
        <v>392</v>
      </c>
      <c r="F53" s="398"/>
      <c r="G53" s="174" t="s">
        <v>393</v>
      </c>
      <c r="H53" s="174">
        <v>1</v>
      </c>
      <c r="I53" s="344" t="e">
        <f>#REF!</f>
        <v>#REF!</v>
      </c>
      <c r="J53" s="344" t="e">
        <f>#REF!</f>
        <v>#REF!</v>
      </c>
      <c r="K53" s="345" t="e">
        <f>#REF!</f>
        <v>#REF!</v>
      </c>
    </row>
    <row r="54" spans="1:11" ht="46" customHeight="1" x14ac:dyDescent="0.3">
      <c r="A54" s="264"/>
      <c r="B54" s="88"/>
      <c r="C54" s="186">
        <v>5</v>
      </c>
      <c r="D54" s="524" t="s">
        <v>189</v>
      </c>
      <c r="E54" s="524"/>
      <c r="F54" s="524"/>
      <c r="G54" s="191" t="s">
        <v>6</v>
      </c>
      <c r="H54" s="191" t="s">
        <v>55</v>
      </c>
      <c r="I54" s="342" t="s">
        <v>437</v>
      </c>
      <c r="J54" s="342" t="s">
        <v>284</v>
      </c>
      <c r="K54" s="346" t="s">
        <v>438</v>
      </c>
    </row>
    <row r="55" spans="1:11" ht="25.5" customHeight="1" x14ac:dyDescent="0.25">
      <c r="A55" s="264"/>
      <c r="B55" s="88"/>
      <c r="C55" s="174" t="s">
        <v>11</v>
      </c>
      <c r="D55" s="174" t="s">
        <v>200</v>
      </c>
      <c r="E55" s="492" t="s">
        <v>194</v>
      </c>
      <c r="F55" s="492"/>
      <c r="G55" s="174" t="s">
        <v>195</v>
      </c>
      <c r="H55" s="174">
        <v>4</v>
      </c>
      <c r="I55" s="344" t="e">
        <f>#REF!</f>
        <v>#REF!</v>
      </c>
      <c r="J55" s="344" t="e">
        <f>#REF!</f>
        <v>#REF!</v>
      </c>
      <c r="K55" s="345" t="e">
        <f>#REF!</f>
        <v>#REF!</v>
      </c>
    </row>
    <row r="56" spans="1:11" ht="27" customHeight="1" x14ac:dyDescent="0.25">
      <c r="A56" s="264"/>
      <c r="B56" s="88"/>
      <c r="C56" s="174" t="s">
        <v>62</v>
      </c>
      <c r="D56" s="174" t="s">
        <v>196</v>
      </c>
      <c r="E56" s="398" t="s">
        <v>444</v>
      </c>
      <c r="F56" s="398"/>
      <c r="G56" s="174" t="s">
        <v>193</v>
      </c>
      <c r="H56" s="174">
        <v>2</v>
      </c>
      <c r="I56" s="344" t="e">
        <f>#REF!</f>
        <v>#REF!</v>
      </c>
      <c r="J56" s="344" t="e">
        <f>#REF!</f>
        <v>#REF!</v>
      </c>
      <c r="K56" s="345" t="e">
        <f>#REF!</f>
        <v>#REF!</v>
      </c>
    </row>
    <row r="57" spans="1:11" ht="65.150000000000006" customHeight="1" x14ac:dyDescent="0.3">
      <c r="A57" s="264"/>
      <c r="B57" s="88"/>
      <c r="C57" s="186">
        <v>6</v>
      </c>
      <c r="D57" s="527" t="s">
        <v>445</v>
      </c>
      <c r="E57" s="527"/>
      <c r="F57" s="527"/>
      <c r="G57" s="191" t="s">
        <v>6</v>
      </c>
      <c r="H57" s="191" t="s">
        <v>55</v>
      </c>
      <c r="I57" s="342" t="s">
        <v>437</v>
      </c>
      <c r="J57" s="342" t="s">
        <v>284</v>
      </c>
      <c r="K57" s="346" t="s">
        <v>438</v>
      </c>
    </row>
    <row r="58" spans="1:11" ht="18" customHeight="1" x14ac:dyDescent="0.25">
      <c r="A58" s="264"/>
      <c r="B58" s="88"/>
      <c r="C58" s="174" t="s">
        <v>11</v>
      </c>
      <c r="D58" s="185" t="s">
        <v>202</v>
      </c>
      <c r="E58" s="398" t="s">
        <v>60</v>
      </c>
      <c r="F58" s="398"/>
      <c r="G58" s="174" t="s">
        <v>446</v>
      </c>
      <c r="H58" s="174">
        <v>1</v>
      </c>
      <c r="I58" s="344" t="e">
        <f>#REF!</f>
        <v>#REF!</v>
      </c>
      <c r="J58" s="344" t="e">
        <f>#REF!</f>
        <v>#REF!</v>
      </c>
      <c r="K58" s="345" t="e">
        <f>#REF!</f>
        <v>#REF!</v>
      </c>
    </row>
    <row r="59" spans="1:11" ht="18" customHeight="1" x14ac:dyDescent="0.25">
      <c r="A59" s="264"/>
      <c r="B59" s="88"/>
      <c r="C59" s="174" t="s">
        <v>62</v>
      </c>
      <c r="D59" s="174" t="s">
        <v>404</v>
      </c>
      <c r="E59" s="398" t="s">
        <v>405</v>
      </c>
      <c r="F59" s="398"/>
      <c r="G59" s="174" t="s">
        <v>447</v>
      </c>
      <c r="H59" s="174">
        <v>5</v>
      </c>
      <c r="I59" s="344" t="e">
        <f>#REF!</f>
        <v>#REF!</v>
      </c>
      <c r="J59" s="344" t="e">
        <f>#REF!</f>
        <v>#REF!</v>
      </c>
      <c r="K59" s="345" t="e">
        <f>#REF!</f>
        <v>#REF!</v>
      </c>
    </row>
    <row r="60" spans="1:11" ht="27" customHeight="1" x14ac:dyDescent="0.25">
      <c r="A60" s="264"/>
      <c r="B60" s="88"/>
      <c r="C60" s="174" t="s">
        <v>106</v>
      </c>
      <c r="D60" s="174" t="s">
        <v>406</v>
      </c>
      <c r="E60" s="398" t="s">
        <v>407</v>
      </c>
      <c r="F60" s="398"/>
      <c r="G60" s="174" t="s">
        <v>448</v>
      </c>
      <c r="H60" s="174">
        <v>2</v>
      </c>
      <c r="I60" s="344" t="e">
        <f>(#REF!+#REF!)/2</f>
        <v>#REF!</v>
      </c>
      <c r="J60" s="297" t="e">
        <f>I60*H60</f>
        <v>#REF!</v>
      </c>
      <c r="K60" s="298" t="e">
        <f>J60*B5</f>
        <v>#REF!</v>
      </c>
    </row>
    <row r="61" spans="1:11" ht="27" customHeight="1" x14ac:dyDescent="0.25">
      <c r="A61" s="264"/>
      <c r="B61" s="88"/>
      <c r="C61" s="174" t="s">
        <v>126</v>
      </c>
      <c r="D61" s="174" t="s">
        <v>239</v>
      </c>
      <c r="E61" s="398" t="s">
        <v>408</v>
      </c>
      <c r="F61" s="398"/>
      <c r="G61" s="174" t="s">
        <v>449</v>
      </c>
      <c r="H61" s="174">
        <v>1</v>
      </c>
      <c r="I61" s="344" t="e">
        <f>#REF!</f>
        <v>#REF!</v>
      </c>
      <c r="J61" s="297" t="e">
        <f>#REF!</f>
        <v>#REF!</v>
      </c>
      <c r="K61" s="298" t="e">
        <f>#REF!</f>
        <v>#REF!</v>
      </c>
    </row>
    <row r="62" spans="1:11" ht="52" x14ac:dyDescent="0.3">
      <c r="A62" s="264"/>
      <c r="B62" s="192"/>
      <c r="C62" s="186">
        <v>7</v>
      </c>
      <c r="D62" s="524" t="s">
        <v>450</v>
      </c>
      <c r="E62" s="524"/>
      <c r="F62" s="524"/>
      <c r="G62" s="191" t="s">
        <v>6</v>
      </c>
      <c r="H62" s="191" t="s">
        <v>55</v>
      </c>
      <c r="I62" s="342" t="s">
        <v>437</v>
      </c>
      <c r="J62" s="342" t="s">
        <v>284</v>
      </c>
      <c r="K62" s="339" t="s">
        <v>438</v>
      </c>
    </row>
    <row r="63" spans="1:11" ht="36" customHeight="1" x14ac:dyDescent="0.25">
      <c r="A63" s="264"/>
      <c r="B63" s="88"/>
      <c r="C63" s="174" t="s">
        <v>11</v>
      </c>
      <c r="D63" s="89" t="s">
        <v>413</v>
      </c>
      <c r="E63" s="398" t="s">
        <v>414</v>
      </c>
      <c r="F63" s="398"/>
      <c r="G63" s="174" t="s">
        <v>415</v>
      </c>
      <c r="H63" s="185">
        <v>6</v>
      </c>
      <c r="I63" s="344" t="e">
        <f>#REF!</f>
        <v>#REF!</v>
      </c>
      <c r="J63" s="297" t="e">
        <f>#REF!</f>
        <v>#REF!</v>
      </c>
      <c r="K63" s="298" t="e">
        <f>#REF!</f>
        <v>#REF!</v>
      </c>
    </row>
    <row r="64" spans="1:11" ht="13" x14ac:dyDescent="0.3">
      <c r="A64" s="525" t="s">
        <v>64</v>
      </c>
      <c r="B64" s="526"/>
      <c r="C64" s="526"/>
      <c r="D64" s="526"/>
      <c r="E64" s="526"/>
      <c r="F64" s="526"/>
      <c r="G64" s="526"/>
      <c r="H64" s="526"/>
      <c r="I64" s="305"/>
      <c r="J64" s="347" t="e">
        <f>J63+J61+J60+J59+J58+J56+J55+J53+J52+J51+J50+J49+J48+J47+J45+J44+J42+J41+J5</f>
        <v>#REF!</v>
      </c>
      <c r="K64" s="348" t="e">
        <f>K63+K61+K60+K59+K58+K56+K55+K53+K52+K51+K50+K49+K48+K47+K45+K44+K42+K41+K5</f>
        <v>#REF!</v>
      </c>
    </row>
    <row r="65" spans="1:11" x14ac:dyDescent="0.25">
      <c r="A65" s="266"/>
      <c r="B65" s="4"/>
      <c r="C65" s="4"/>
      <c r="D65" s="4"/>
      <c r="E65" s="4"/>
      <c r="F65" s="4"/>
      <c r="G65" s="4"/>
      <c r="H65" s="4"/>
      <c r="I65" s="305"/>
      <c r="J65" s="305"/>
      <c r="K65" s="333"/>
    </row>
    <row r="66" spans="1:11" ht="13" thickBot="1" x14ac:dyDescent="0.3">
      <c r="A66" s="260"/>
      <c r="B66" s="261"/>
      <c r="C66" s="261"/>
      <c r="D66" s="261"/>
      <c r="E66" s="261"/>
      <c r="F66" s="261"/>
      <c r="G66" s="261"/>
      <c r="H66" s="261"/>
      <c r="I66" s="293"/>
      <c r="J66" s="293"/>
      <c r="K66" s="331"/>
    </row>
  </sheetData>
  <mergeCells count="35">
    <mergeCell ref="A2:H2"/>
    <mergeCell ref="E41:F41"/>
    <mergeCell ref="E42:F42"/>
    <mergeCell ref="D43:F43"/>
    <mergeCell ref="A1:H1"/>
    <mergeCell ref="E4:H4"/>
    <mergeCell ref="D5:D35"/>
    <mergeCell ref="E5:H5"/>
    <mergeCell ref="E6:H6"/>
    <mergeCell ref="E11:H11"/>
    <mergeCell ref="E61:F61"/>
    <mergeCell ref="D62:F62"/>
    <mergeCell ref="E63:F63"/>
    <mergeCell ref="A64:H64"/>
    <mergeCell ref="E56:F56"/>
    <mergeCell ref="D57:F57"/>
    <mergeCell ref="E58:F58"/>
    <mergeCell ref="E59:F59"/>
    <mergeCell ref="E60:F60"/>
    <mergeCell ref="I2:K3"/>
    <mergeCell ref="I5:I39"/>
    <mergeCell ref="J5:J39"/>
    <mergeCell ref="K5:K39"/>
    <mergeCell ref="E55:F55"/>
    <mergeCell ref="E50:F50"/>
    <mergeCell ref="E51:F51"/>
    <mergeCell ref="E52:F52"/>
    <mergeCell ref="E53:F53"/>
    <mergeCell ref="D54:F54"/>
    <mergeCell ref="E45:F45"/>
    <mergeCell ref="D46:F46"/>
    <mergeCell ref="E47:F47"/>
    <mergeCell ref="E48:F48"/>
    <mergeCell ref="E49:F49"/>
    <mergeCell ref="D40:F40"/>
  </mergeCells>
  <pageMargins left="0.78749999999999998" right="0.78749999999999998" top="1.05277777777778" bottom="1.05277777777778" header="0.78749999999999998" footer="0.78749999999999998"/>
  <pageSetup paperSize="9" scale="88" fitToHeight="0" orientation="landscape" horizontalDpi="300" verticalDpi="300" r:id="rId1"/>
  <headerFooter>
    <oddHeader>&amp;C&amp;"Times New Roman,Normal"&amp;12&amp;A</oddHeader>
    <oddFooter>&amp;C&amp;"Times New Roman,Normal"&amp;12Página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46" zoomScale="70" zoomScaleNormal="70" workbookViewId="0">
      <selection activeCell="J61" sqref="J61"/>
    </sheetView>
  </sheetViews>
  <sheetFormatPr defaultColWidth="8.54296875" defaultRowHeight="12.5" x14ac:dyDescent="0.25"/>
  <cols>
    <col min="4" max="4" width="12.453125" customWidth="1"/>
    <col min="5" max="5" width="14.1796875" customWidth="1"/>
    <col min="6" max="6" width="10.1796875" customWidth="1"/>
    <col min="7" max="7" width="11.54296875" customWidth="1"/>
    <col min="9" max="9" width="12.7265625" style="294" customWidth="1"/>
    <col min="10" max="10" width="15.453125" style="294" customWidth="1"/>
    <col min="11" max="11" width="20.26953125" style="294" customWidth="1"/>
    <col min="12" max="14" width="8.54296875" style="29"/>
  </cols>
  <sheetData>
    <row r="1" spans="1:11" ht="16" customHeight="1" x14ac:dyDescent="0.25">
      <c r="A1" s="538" t="s">
        <v>451</v>
      </c>
      <c r="B1" s="539"/>
      <c r="C1" s="539"/>
      <c r="D1" s="539"/>
      <c r="E1" s="539"/>
      <c r="F1" s="539"/>
      <c r="G1" s="539"/>
      <c r="H1" s="540"/>
      <c r="I1" s="349"/>
      <c r="J1" s="349"/>
      <c r="K1" s="350"/>
    </row>
    <row r="2" spans="1:11" ht="15.65" customHeight="1" x14ac:dyDescent="0.25">
      <c r="A2" s="557"/>
      <c r="B2" s="558" t="s">
        <v>452</v>
      </c>
      <c r="C2" s="558"/>
      <c r="D2" s="558"/>
      <c r="E2" s="558"/>
      <c r="F2" s="558"/>
      <c r="G2" s="558"/>
      <c r="H2" s="558"/>
      <c r="I2" s="305"/>
      <c r="J2" s="305"/>
      <c r="K2" s="333"/>
    </row>
    <row r="3" spans="1:11" ht="16" customHeight="1" x14ac:dyDescent="0.25">
      <c r="A3" s="557"/>
      <c r="B3" s="558" t="s">
        <v>453</v>
      </c>
      <c r="C3" s="558"/>
      <c r="D3" s="558"/>
      <c r="E3" s="558"/>
      <c r="F3" s="558"/>
      <c r="G3" s="558"/>
      <c r="H3" s="558"/>
      <c r="I3" s="305"/>
      <c r="J3" s="305"/>
      <c r="K3" s="333"/>
    </row>
    <row r="4" spans="1:11" ht="27" customHeight="1" x14ac:dyDescent="0.25">
      <c r="A4" s="193" t="s">
        <v>2</v>
      </c>
      <c r="B4" s="194" t="s">
        <v>420</v>
      </c>
      <c r="C4" s="195" t="s">
        <v>4</v>
      </c>
      <c r="D4" s="196"/>
      <c r="E4" s="197"/>
      <c r="F4" s="197"/>
      <c r="G4" s="197"/>
      <c r="H4" s="197"/>
      <c r="I4" s="480" t="s">
        <v>487</v>
      </c>
      <c r="J4" s="481"/>
      <c r="K4" s="482"/>
    </row>
    <row r="5" spans="1:11" ht="26.15" customHeight="1" x14ac:dyDescent="0.25">
      <c r="A5" s="559">
        <v>8</v>
      </c>
      <c r="B5" s="560">
        <v>1</v>
      </c>
      <c r="C5" s="561">
        <v>1</v>
      </c>
      <c r="D5" s="541" t="s">
        <v>10</v>
      </c>
      <c r="E5" s="542"/>
      <c r="F5" s="542"/>
      <c r="G5" s="542"/>
      <c r="H5" s="543"/>
      <c r="I5" s="483"/>
      <c r="J5" s="484"/>
      <c r="K5" s="485"/>
    </row>
    <row r="6" spans="1:11" ht="13" customHeight="1" x14ac:dyDescent="0.25">
      <c r="A6" s="559"/>
      <c r="B6" s="560"/>
      <c r="C6" s="561"/>
      <c r="D6" s="544"/>
      <c r="E6" s="545"/>
      <c r="F6" s="545"/>
      <c r="G6" s="545"/>
      <c r="H6" s="546"/>
      <c r="I6" s="305"/>
      <c r="J6" s="305"/>
      <c r="K6" s="333"/>
    </row>
    <row r="7" spans="1:11" ht="13" customHeight="1" x14ac:dyDescent="0.25">
      <c r="A7" s="559"/>
      <c r="B7" s="560"/>
      <c r="C7" s="561"/>
      <c r="D7" s="547"/>
      <c r="E7" s="548"/>
      <c r="F7" s="548"/>
      <c r="G7" s="548"/>
      <c r="H7" s="549"/>
      <c r="I7" s="305"/>
      <c r="J7" s="305"/>
      <c r="K7" s="333"/>
    </row>
    <row r="8" spans="1:11" ht="25" customHeight="1" x14ac:dyDescent="0.25">
      <c r="A8" s="559"/>
      <c r="B8" s="404"/>
      <c r="C8" s="198"/>
      <c r="D8" s="199"/>
      <c r="E8" s="562" t="s">
        <v>454</v>
      </c>
      <c r="F8" s="562"/>
      <c r="G8" s="562"/>
      <c r="H8" s="562"/>
      <c r="I8" s="305"/>
      <c r="J8" s="305"/>
      <c r="K8" s="333"/>
    </row>
    <row r="9" spans="1:11" ht="13" customHeight="1" x14ac:dyDescent="0.3">
      <c r="A9" s="559"/>
      <c r="B9" s="404"/>
      <c r="C9" s="563" t="s">
        <v>11</v>
      </c>
      <c r="D9" s="200"/>
      <c r="E9" s="564" t="s">
        <v>70</v>
      </c>
      <c r="F9" s="564"/>
      <c r="G9" s="564"/>
      <c r="H9" s="564"/>
      <c r="I9" s="351"/>
      <c r="J9" s="351"/>
      <c r="K9" s="352"/>
    </row>
    <row r="10" spans="1:11" ht="60.75" customHeight="1" x14ac:dyDescent="0.25">
      <c r="A10" s="559"/>
      <c r="B10" s="404"/>
      <c r="C10" s="563"/>
      <c r="D10" s="565" t="s">
        <v>455</v>
      </c>
      <c r="E10" s="87" t="s">
        <v>71</v>
      </c>
      <c r="F10" s="87" t="s">
        <v>456</v>
      </c>
      <c r="G10" s="82" t="s">
        <v>48</v>
      </c>
      <c r="H10" s="82" t="s">
        <v>6</v>
      </c>
      <c r="I10" s="353" t="s">
        <v>457</v>
      </c>
      <c r="J10" s="64" t="s">
        <v>458</v>
      </c>
      <c r="K10" s="354" t="s">
        <v>459</v>
      </c>
    </row>
    <row r="11" spans="1:11" ht="16.899999999999999" customHeight="1" x14ac:dyDescent="0.25">
      <c r="A11" s="559"/>
      <c r="B11" s="404"/>
      <c r="C11" s="563"/>
      <c r="D11" s="565"/>
      <c r="E11" s="72" t="s">
        <v>18</v>
      </c>
      <c r="F11" s="72">
        <v>1</v>
      </c>
      <c r="G11" s="72">
        <v>72</v>
      </c>
      <c r="H11" s="201" t="s">
        <v>19</v>
      </c>
      <c r="I11" s="434" t="e">
        <f>#REF!</f>
        <v>#REF!</v>
      </c>
      <c r="J11" s="434" t="e">
        <f>#REF!</f>
        <v>#REF!</v>
      </c>
      <c r="K11" s="522" t="e">
        <f>#REF!</f>
        <v>#REF!</v>
      </c>
    </row>
    <row r="12" spans="1:11" ht="26.25" customHeight="1" x14ac:dyDescent="0.25">
      <c r="A12" s="559"/>
      <c r="B12" s="404"/>
      <c r="C12" s="563"/>
      <c r="D12" s="565"/>
      <c r="E12" s="119" t="s">
        <v>460</v>
      </c>
      <c r="F12" s="72">
        <v>1</v>
      </c>
      <c r="G12" s="72">
        <v>60</v>
      </c>
      <c r="H12" s="201" t="s">
        <v>19</v>
      </c>
      <c r="I12" s="434"/>
      <c r="J12" s="434"/>
      <c r="K12" s="522"/>
    </row>
    <row r="13" spans="1:11" ht="22.5" customHeight="1" x14ac:dyDescent="0.25">
      <c r="A13" s="559"/>
      <c r="B13" s="404"/>
      <c r="C13" s="563"/>
      <c r="D13" s="565"/>
      <c r="E13" s="119" t="s">
        <v>251</v>
      </c>
      <c r="F13" s="72">
        <v>1</v>
      </c>
      <c r="G13" s="72">
        <v>133</v>
      </c>
      <c r="H13" s="201" t="s">
        <v>19</v>
      </c>
      <c r="I13" s="434"/>
      <c r="J13" s="434"/>
      <c r="K13" s="522"/>
    </row>
    <row r="14" spans="1:11" ht="20" x14ac:dyDescent="0.25">
      <c r="A14" s="559"/>
      <c r="B14" s="404"/>
      <c r="C14" s="563"/>
      <c r="D14" s="565"/>
      <c r="E14" s="202" t="s">
        <v>73</v>
      </c>
      <c r="F14" s="130">
        <v>1</v>
      </c>
      <c r="G14" s="130">
        <v>172</v>
      </c>
      <c r="H14" s="201" t="s">
        <v>19</v>
      </c>
      <c r="I14" s="434"/>
      <c r="J14" s="434"/>
      <c r="K14" s="522"/>
    </row>
    <row r="15" spans="1:11" ht="25" customHeight="1" x14ac:dyDescent="0.25">
      <c r="A15" s="559"/>
      <c r="B15" s="404"/>
      <c r="C15" s="563"/>
      <c r="D15" s="565"/>
      <c r="E15" s="405" t="s">
        <v>461</v>
      </c>
      <c r="F15" s="405"/>
      <c r="G15" s="405"/>
      <c r="H15" s="405"/>
      <c r="I15" s="434"/>
      <c r="J15" s="434"/>
      <c r="K15" s="522"/>
    </row>
    <row r="16" spans="1:11" ht="21" x14ac:dyDescent="0.25">
      <c r="A16" s="559"/>
      <c r="B16" s="404"/>
      <c r="C16" s="563"/>
      <c r="D16" s="565"/>
      <c r="E16" s="203" t="s">
        <v>71</v>
      </c>
      <c r="F16" s="203" t="s">
        <v>456</v>
      </c>
      <c r="G16" s="204" t="s">
        <v>48</v>
      </c>
      <c r="H16" s="205" t="s">
        <v>6</v>
      </c>
      <c r="I16" s="434"/>
      <c r="J16" s="434"/>
      <c r="K16" s="522"/>
    </row>
    <row r="17" spans="1:11" x14ac:dyDescent="0.25">
      <c r="A17" s="559"/>
      <c r="B17" s="404"/>
      <c r="C17" s="563"/>
      <c r="D17" s="565"/>
      <c r="E17" s="119" t="s">
        <v>25</v>
      </c>
      <c r="F17" s="72">
        <v>1</v>
      </c>
      <c r="G17" s="72">
        <v>40</v>
      </c>
      <c r="H17" s="206" t="s">
        <v>52</v>
      </c>
      <c r="I17" s="434"/>
      <c r="J17" s="434"/>
      <c r="K17" s="522"/>
    </row>
    <row r="18" spans="1:11" x14ac:dyDescent="0.25">
      <c r="A18" s="559"/>
      <c r="B18" s="404"/>
      <c r="C18" s="563"/>
      <c r="D18" s="565"/>
      <c r="E18" s="119" t="s">
        <v>254</v>
      </c>
      <c r="F18" s="72">
        <v>1.3</v>
      </c>
      <c r="G18" s="72">
        <v>35</v>
      </c>
      <c r="H18" s="206" t="s">
        <v>52</v>
      </c>
      <c r="I18" s="434"/>
      <c r="J18" s="434"/>
      <c r="K18" s="522"/>
    </row>
    <row r="19" spans="1:11" ht="37.5" customHeight="1" x14ac:dyDescent="0.25">
      <c r="A19" s="559"/>
      <c r="B19" s="404"/>
      <c r="C19" s="563"/>
      <c r="D19" s="565"/>
      <c r="E19" s="119" t="s">
        <v>28</v>
      </c>
      <c r="F19" s="72">
        <v>1</v>
      </c>
      <c r="G19" s="72">
        <v>30</v>
      </c>
      <c r="H19" s="206" t="s">
        <v>52</v>
      </c>
      <c r="I19" s="434"/>
      <c r="J19" s="434"/>
      <c r="K19" s="522"/>
    </row>
    <row r="20" spans="1:11" ht="37.5" customHeight="1" x14ac:dyDescent="0.25">
      <c r="A20" s="559"/>
      <c r="B20" s="404"/>
      <c r="C20" s="563"/>
      <c r="D20" s="565"/>
      <c r="E20" s="119" t="s">
        <v>29</v>
      </c>
      <c r="F20" s="72">
        <v>1</v>
      </c>
      <c r="G20" s="72">
        <v>30</v>
      </c>
      <c r="H20" s="206" t="s">
        <v>52</v>
      </c>
      <c r="I20" s="434"/>
      <c r="J20" s="434"/>
      <c r="K20" s="522"/>
    </row>
    <row r="21" spans="1:11" ht="37.5" customHeight="1" x14ac:dyDescent="0.25">
      <c r="A21" s="559"/>
      <c r="B21" s="404"/>
      <c r="C21" s="563"/>
      <c r="D21" s="565"/>
      <c r="E21" s="119" t="s">
        <v>30</v>
      </c>
      <c r="F21" s="72">
        <v>1</v>
      </c>
      <c r="G21" s="72">
        <v>30</v>
      </c>
      <c r="H21" s="206" t="s">
        <v>52</v>
      </c>
      <c r="I21" s="434"/>
      <c r="J21" s="434"/>
      <c r="K21" s="522"/>
    </row>
    <row r="22" spans="1:11" ht="37.5" customHeight="1" x14ac:dyDescent="0.25">
      <c r="A22" s="559"/>
      <c r="B22" s="404"/>
      <c r="C22" s="563"/>
      <c r="D22" s="565"/>
      <c r="E22" s="119" t="s">
        <v>31</v>
      </c>
      <c r="F22" s="72">
        <v>1</v>
      </c>
      <c r="G22" s="72">
        <v>30</v>
      </c>
      <c r="H22" s="206" t="s">
        <v>52</v>
      </c>
      <c r="I22" s="434"/>
      <c r="J22" s="434"/>
      <c r="K22" s="522"/>
    </row>
    <row r="23" spans="1:11" ht="37.5" customHeight="1" x14ac:dyDescent="0.25">
      <c r="A23" s="559"/>
      <c r="B23" s="404"/>
      <c r="C23" s="563"/>
      <c r="D23" s="565"/>
      <c r="E23" s="119" t="s">
        <v>32</v>
      </c>
      <c r="F23" s="72">
        <v>1</v>
      </c>
      <c r="G23" s="72">
        <v>30</v>
      </c>
      <c r="H23" s="206" t="s">
        <v>52</v>
      </c>
      <c r="I23" s="434"/>
      <c r="J23" s="434"/>
      <c r="K23" s="522"/>
    </row>
    <row r="24" spans="1:11" ht="25" customHeight="1" x14ac:dyDescent="0.25">
      <c r="A24" s="559"/>
      <c r="B24" s="404"/>
      <c r="C24" s="563"/>
      <c r="D24" s="565"/>
      <c r="E24" s="119" t="s">
        <v>33</v>
      </c>
      <c r="F24" s="72">
        <v>1.3</v>
      </c>
      <c r="G24" s="72">
        <v>30</v>
      </c>
      <c r="H24" s="206" t="s">
        <v>52</v>
      </c>
      <c r="I24" s="434"/>
      <c r="J24" s="434"/>
      <c r="K24" s="522"/>
    </row>
    <row r="25" spans="1:11" ht="37.5" customHeight="1" x14ac:dyDescent="0.25">
      <c r="A25" s="559"/>
      <c r="B25" s="404"/>
      <c r="C25" s="563"/>
      <c r="D25" s="565"/>
      <c r="E25" s="119" t="s">
        <v>462</v>
      </c>
      <c r="F25" s="72">
        <v>1.3</v>
      </c>
      <c r="G25" s="72">
        <v>40</v>
      </c>
      <c r="H25" s="206" t="s">
        <v>52</v>
      </c>
      <c r="I25" s="434"/>
      <c r="J25" s="434"/>
      <c r="K25" s="522"/>
    </row>
    <row r="26" spans="1:11" ht="25" customHeight="1" x14ac:dyDescent="0.25">
      <c r="A26" s="559"/>
      <c r="B26" s="404"/>
      <c r="C26" s="563"/>
      <c r="D26" s="565"/>
      <c r="E26" s="405" t="s">
        <v>77</v>
      </c>
      <c r="F26" s="405"/>
      <c r="G26" s="405"/>
      <c r="H26" s="206"/>
      <c r="I26" s="434"/>
      <c r="J26" s="434"/>
      <c r="K26" s="522"/>
    </row>
    <row r="27" spans="1:11" ht="50.15" customHeight="1" x14ac:dyDescent="0.25">
      <c r="A27" s="559"/>
      <c r="B27" s="404"/>
      <c r="C27" s="563"/>
      <c r="D27" s="565"/>
      <c r="E27" s="370" t="s">
        <v>463</v>
      </c>
      <c r="F27" s="370"/>
      <c r="G27" s="370"/>
      <c r="H27" s="206"/>
      <c r="I27" s="434"/>
      <c r="J27" s="434"/>
      <c r="K27" s="522"/>
    </row>
    <row r="28" spans="1:11" ht="12.65" customHeight="1" x14ac:dyDescent="0.25">
      <c r="A28" s="559"/>
      <c r="B28" s="404"/>
      <c r="C28" s="563"/>
      <c r="D28" s="565"/>
      <c r="E28" s="409" t="s">
        <v>464</v>
      </c>
      <c r="F28" s="409"/>
      <c r="G28" s="409"/>
      <c r="H28" s="206"/>
      <c r="I28" s="434"/>
      <c r="J28" s="434"/>
      <c r="K28" s="522"/>
    </row>
    <row r="29" spans="1:11" ht="25" customHeight="1" x14ac:dyDescent="0.25">
      <c r="A29" s="559"/>
      <c r="B29" s="404"/>
      <c r="C29" s="563"/>
      <c r="D29" s="565"/>
      <c r="E29" s="409" t="s">
        <v>465</v>
      </c>
      <c r="F29" s="409"/>
      <c r="G29" s="409"/>
      <c r="H29" s="206"/>
      <c r="I29" s="434"/>
      <c r="J29" s="434"/>
      <c r="K29" s="522"/>
    </row>
    <row r="30" spans="1:11" ht="32.15" customHeight="1" x14ac:dyDescent="0.25">
      <c r="A30" s="559"/>
      <c r="B30" s="404"/>
      <c r="C30" s="563"/>
      <c r="D30" s="565"/>
      <c r="E30" s="370" t="s">
        <v>466</v>
      </c>
      <c r="F30" s="370"/>
      <c r="G30" s="370"/>
      <c r="H30" s="206"/>
      <c r="I30" s="434"/>
      <c r="J30" s="434"/>
      <c r="K30" s="522"/>
    </row>
    <row r="31" spans="1:11" ht="23.15" customHeight="1" x14ac:dyDescent="0.25">
      <c r="A31" s="559"/>
      <c r="B31" s="404"/>
      <c r="C31" s="563"/>
      <c r="D31" s="565"/>
      <c r="E31" s="556" t="s">
        <v>467</v>
      </c>
      <c r="F31" s="556"/>
      <c r="G31" s="556"/>
      <c r="H31" s="206"/>
      <c r="I31" s="434"/>
      <c r="J31" s="434"/>
      <c r="K31" s="522"/>
    </row>
    <row r="32" spans="1:11" ht="22.5" customHeight="1" x14ac:dyDescent="0.25">
      <c r="A32" s="559"/>
      <c r="B32" s="404"/>
      <c r="C32" s="563"/>
      <c r="D32" s="565"/>
      <c r="E32" s="556" t="s">
        <v>468</v>
      </c>
      <c r="F32" s="556"/>
      <c r="G32" s="556"/>
      <c r="H32" s="206"/>
      <c r="I32" s="434"/>
      <c r="J32" s="434"/>
      <c r="K32" s="522"/>
    </row>
    <row r="33" spans="1:11" ht="39.65" customHeight="1" x14ac:dyDescent="0.25">
      <c r="A33" s="559"/>
      <c r="B33" s="404"/>
      <c r="C33" s="563"/>
      <c r="D33" s="565"/>
      <c r="E33" s="556" t="s">
        <v>469</v>
      </c>
      <c r="F33" s="556"/>
      <c r="G33" s="556"/>
      <c r="H33" s="206"/>
      <c r="I33" s="434"/>
      <c r="J33" s="434"/>
      <c r="K33" s="522"/>
    </row>
    <row r="34" spans="1:11" ht="42" customHeight="1" x14ac:dyDescent="0.25">
      <c r="A34" s="559"/>
      <c r="B34" s="404"/>
      <c r="C34" s="563"/>
      <c r="D34" s="565"/>
      <c r="E34" s="552" t="s">
        <v>470</v>
      </c>
      <c r="F34" s="552"/>
      <c r="G34" s="552"/>
      <c r="H34" s="206"/>
      <c r="I34" s="434"/>
      <c r="J34" s="434"/>
      <c r="K34" s="522"/>
    </row>
    <row r="35" spans="1:11" x14ac:dyDescent="0.25">
      <c r="A35" s="559"/>
      <c r="B35" s="404"/>
      <c r="C35" s="563"/>
      <c r="D35" s="565"/>
      <c r="E35" s="404"/>
      <c r="F35" s="404"/>
      <c r="G35" s="404"/>
      <c r="H35" s="206"/>
      <c r="I35" s="434"/>
      <c r="J35" s="434"/>
      <c r="K35" s="522"/>
    </row>
    <row r="36" spans="1:11" ht="24" customHeight="1" x14ac:dyDescent="0.25">
      <c r="A36" s="559"/>
      <c r="B36" s="404"/>
      <c r="C36" s="563"/>
      <c r="D36" s="565"/>
      <c r="E36" s="550" t="s">
        <v>471</v>
      </c>
      <c r="F36" s="550"/>
      <c r="G36" s="550"/>
      <c r="H36" s="206"/>
      <c r="I36" s="434"/>
      <c r="J36" s="434"/>
      <c r="K36" s="522"/>
    </row>
    <row r="37" spans="1:11" ht="128.15" customHeight="1" x14ac:dyDescent="0.25">
      <c r="A37" s="559"/>
      <c r="B37" s="404"/>
      <c r="C37" s="563"/>
      <c r="D37" s="565"/>
      <c r="E37" s="551" t="s">
        <v>472</v>
      </c>
      <c r="F37" s="551"/>
      <c r="G37" s="551"/>
      <c r="H37" s="207"/>
      <c r="I37" s="434"/>
      <c r="J37" s="434"/>
      <c r="K37" s="522"/>
    </row>
    <row r="38" spans="1:11" ht="77.5" customHeight="1" x14ac:dyDescent="0.3">
      <c r="A38" s="559"/>
      <c r="B38" s="404"/>
      <c r="C38" s="563"/>
      <c r="D38" s="208" t="s">
        <v>259</v>
      </c>
      <c r="E38" s="81" t="s">
        <v>46</v>
      </c>
      <c r="F38" s="87" t="s">
        <v>47</v>
      </c>
      <c r="G38" s="110" t="s">
        <v>48</v>
      </c>
      <c r="H38" s="107" t="s">
        <v>6</v>
      </c>
      <c r="I38" s="296" t="s">
        <v>207</v>
      </c>
      <c r="J38" s="296" t="s">
        <v>473</v>
      </c>
      <c r="K38" s="295" t="s">
        <v>474</v>
      </c>
    </row>
    <row r="39" spans="1:11" ht="12.65" customHeight="1" x14ac:dyDescent="0.25">
      <c r="A39" s="559"/>
      <c r="B39" s="404"/>
      <c r="C39" s="563"/>
      <c r="D39" s="552" t="s">
        <v>475</v>
      </c>
      <c r="E39" s="209" t="s">
        <v>18</v>
      </c>
      <c r="F39" s="209">
        <v>1</v>
      </c>
      <c r="G39" s="209">
        <v>72</v>
      </c>
      <c r="H39" s="70" t="s">
        <v>19</v>
      </c>
      <c r="I39" s="434" t="e">
        <f>#REF!</f>
        <v>#REF!</v>
      </c>
      <c r="J39" s="434" t="e">
        <f>#REF!</f>
        <v>#REF!</v>
      </c>
      <c r="K39" s="453" t="e">
        <f>#REF!</f>
        <v>#REF!</v>
      </c>
    </row>
    <row r="40" spans="1:11" x14ac:dyDescent="0.25">
      <c r="A40" s="559"/>
      <c r="B40" s="404"/>
      <c r="C40" s="563"/>
      <c r="D40" s="552"/>
      <c r="E40" s="209" t="s">
        <v>476</v>
      </c>
      <c r="F40" s="209">
        <v>1</v>
      </c>
      <c r="G40" s="209">
        <v>60</v>
      </c>
      <c r="H40" s="70" t="s">
        <v>19</v>
      </c>
      <c r="I40" s="434"/>
      <c r="J40" s="434"/>
      <c r="K40" s="453"/>
    </row>
    <row r="41" spans="1:11" x14ac:dyDescent="0.25">
      <c r="A41" s="559"/>
      <c r="B41" s="404"/>
      <c r="C41" s="563"/>
      <c r="D41" s="552"/>
      <c r="E41" s="209" t="s">
        <v>251</v>
      </c>
      <c r="F41" s="209">
        <v>1</v>
      </c>
      <c r="G41" s="209">
        <v>133</v>
      </c>
      <c r="H41" s="70" t="s">
        <v>19</v>
      </c>
      <c r="I41" s="434"/>
      <c r="J41" s="434"/>
      <c r="K41" s="453"/>
    </row>
    <row r="42" spans="1:11" x14ac:dyDescent="0.25">
      <c r="A42" s="559"/>
      <c r="B42" s="404"/>
      <c r="C42" s="563"/>
      <c r="D42" s="552"/>
      <c r="E42" s="209" t="s">
        <v>51</v>
      </c>
      <c r="F42" s="209">
        <v>3</v>
      </c>
      <c r="G42" s="209">
        <v>10</v>
      </c>
      <c r="H42" s="70" t="s">
        <v>52</v>
      </c>
      <c r="I42" s="434"/>
      <c r="J42" s="434"/>
      <c r="K42" s="453"/>
    </row>
    <row r="43" spans="1:11" ht="82.5" customHeight="1" x14ac:dyDescent="0.25">
      <c r="A43" s="559"/>
      <c r="B43" s="404"/>
      <c r="C43" s="210">
        <v>2</v>
      </c>
      <c r="D43" s="403" t="s">
        <v>477</v>
      </c>
      <c r="E43" s="403"/>
      <c r="F43" s="403"/>
      <c r="G43" s="110" t="s">
        <v>6</v>
      </c>
      <c r="H43" s="107" t="s">
        <v>55</v>
      </c>
      <c r="I43" s="301" t="s">
        <v>437</v>
      </c>
      <c r="J43" s="355" t="s">
        <v>284</v>
      </c>
      <c r="K43" s="356" t="s">
        <v>478</v>
      </c>
    </row>
    <row r="44" spans="1:11" ht="125.15" customHeight="1" x14ac:dyDescent="0.25">
      <c r="A44" s="559"/>
      <c r="B44" s="404"/>
      <c r="C44" s="211" t="s">
        <v>11</v>
      </c>
      <c r="D44" s="72" t="s">
        <v>124</v>
      </c>
      <c r="E44" s="497" t="s">
        <v>479</v>
      </c>
      <c r="F44" s="497"/>
      <c r="G44" s="212" t="s">
        <v>232</v>
      </c>
      <c r="H44" s="89">
        <v>2</v>
      </c>
      <c r="I44" s="100" t="e">
        <f>#REF!</f>
        <v>#REF!</v>
      </c>
      <c r="J44" s="100" t="e">
        <f>#REF!</f>
        <v>#REF!</v>
      </c>
      <c r="K44" s="248" t="e">
        <f>#REF!</f>
        <v>#REF!</v>
      </c>
    </row>
    <row r="45" spans="1:11" ht="124" customHeight="1" x14ac:dyDescent="0.25">
      <c r="A45" s="559"/>
      <c r="B45" s="404"/>
      <c r="C45" s="211" t="s">
        <v>62</v>
      </c>
      <c r="D45" s="72" t="s">
        <v>355</v>
      </c>
      <c r="E45" s="497" t="s">
        <v>480</v>
      </c>
      <c r="F45" s="497"/>
      <c r="G45" s="267" t="s">
        <v>481</v>
      </c>
      <c r="H45" s="89">
        <v>2</v>
      </c>
      <c r="I45" s="100" t="e">
        <f>#REF!</f>
        <v>#REF!</v>
      </c>
      <c r="J45" s="100" t="e">
        <f>#REF!</f>
        <v>#REF!</v>
      </c>
      <c r="K45" s="248" t="e">
        <f>#REF!</f>
        <v>#REF!</v>
      </c>
    </row>
    <row r="46" spans="1:11" ht="61.5" customHeight="1" x14ac:dyDescent="0.25">
      <c r="A46" s="559"/>
      <c r="B46" s="404"/>
      <c r="C46" s="213">
        <v>3</v>
      </c>
      <c r="D46" s="555" t="s">
        <v>482</v>
      </c>
      <c r="E46" s="555"/>
      <c r="F46" s="555"/>
      <c r="G46" s="107" t="s">
        <v>6</v>
      </c>
      <c r="H46" s="107" t="s">
        <v>55</v>
      </c>
      <c r="I46" s="301" t="s">
        <v>437</v>
      </c>
      <c r="J46" s="357" t="s">
        <v>284</v>
      </c>
      <c r="K46" s="356" t="s">
        <v>478</v>
      </c>
    </row>
    <row r="47" spans="1:11" ht="63" customHeight="1" x14ac:dyDescent="0.25">
      <c r="A47" s="559"/>
      <c r="B47" s="404"/>
      <c r="C47" s="211" t="s">
        <v>11</v>
      </c>
      <c r="D47" s="119" t="s">
        <v>483</v>
      </c>
      <c r="E47" s="398" t="s">
        <v>60</v>
      </c>
      <c r="F47" s="398"/>
      <c r="G47" s="119" t="s">
        <v>267</v>
      </c>
      <c r="H47" s="72">
        <v>2</v>
      </c>
      <c r="I47" s="100" t="e">
        <f>#REF!</f>
        <v>#REF!</v>
      </c>
      <c r="J47" s="100" t="e">
        <f>#REF!</f>
        <v>#REF!</v>
      </c>
      <c r="K47" s="248" t="e">
        <f>#REF!</f>
        <v>#REF!</v>
      </c>
    </row>
    <row r="48" spans="1:11" ht="55" customHeight="1" x14ac:dyDescent="0.25">
      <c r="A48" s="559"/>
      <c r="B48" s="404"/>
      <c r="C48" s="211" t="s">
        <v>62</v>
      </c>
      <c r="D48" s="119" t="s">
        <v>484</v>
      </c>
      <c r="E48" s="398" t="s">
        <v>205</v>
      </c>
      <c r="F48" s="398"/>
      <c r="G48" s="119" t="s">
        <v>267</v>
      </c>
      <c r="H48" s="72">
        <v>2</v>
      </c>
      <c r="I48" s="100" t="e">
        <f>#REF!</f>
        <v>#REF!</v>
      </c>
      <c r="J48" s="100" t="e">
        <f>#REF!</f>
        <v>#REF!</v>
      </c>
      <c r="K48" s="248" t="e">
        <f>#REF!</f>
        <v>#REF!</v>
      </c>
    </row>
    <row r="49" spans="1:11" ht="43.5" customHeight="1" x14ac:dyDescent="0.25">
      <c r="A49" s="559"/>
      <c r="B49" s="404"/>
      <c r="C49" s="214">
        <v>4</v>
      </c>
      <c r="D49" s="403" t="s">
        <v>189</v>
      </c>
      <c r="E49" s="403"/>
      <c r="F49" s="403"/>
      <c r="G49" s="107" t="s">
        <v>6</v>
      </c>
      <c r="H49" s="107" t="s">
        <v>55</v>
      </c>
      <c r="I49" s="301" t="s">
        <v>437</v>
      </c>
      <c r="J49" s="357" t="s">
        <v>284</v>
      </c>
      <c r="K49" s="356" t="s">
        <v>478</v>
      </c>
    </row>
    <row r="50" spans="1:11" ht="29.5" customHeight="1" x14ac:dyDescent="0.25">
      <c r="A50" s="559"/>
      <c r="B50" s="404"/>
      <c r="C50" s="211" t="s">
        <v>11</v>
      </c>
      <c r="D50" s="72" t="s">
        <v>233</v>
      </c>
      <c r="E50" s="552" t="s">
        <v>485</v>
      </c>
      <c r="F50" s="552"/>
      <c r="G50" s="119" t="s">
        <v>195</v>
      </c>
      <c r="H50" s="119">
        <v>2</v>
      </c>
      <c r="I50" s="100" t="e">
        <f>#REF!</f>
        <v>#REF!</v>
      </c>
      <c r="J50" s="100" t="e">
        <f>#REF!</f>
        <v>#REF!</v>
      </c>
      <c r="K50" s="248" t="e">
        <f>#REF!</f>
        <v>#REF!</v>
      </c>
    </row>
    <row r="51" spans="1:11" ht="74.150000000000006" customHeight="1" x14ac:dyDescent="0.25">
      <c r="A51" s="559"/>
      <c r="B51" s="404"/>
      <c r="C51" s="211" t="s">
        <v>62</v>
      </c>
      <c r="D51" s="72" t="s">
        <v>196</v>
      </c>
      <c r="E51" s="398" t="s">
        <v>486</v>
      </c>
      <c r="F51" s="398"/>
      <c r="G51" s="119" t="s">
        <v>193</v>
      </c>
      <c r="H51" s="119">
        <v>2</v>
      </c>
      <c r="I51" s="100" t="e">
        <f>#REF!</f>
        <v>#REF!</v>
      </c>
      <c r="J51" s="100" t="e">
        <f>#REF!</f>
        <v>#REF!</v>
      </c>
      <c r="K51" s="248" t="e">
        <f>#REF!</f>
        <v>#REF!</v>
      </c>
    </row>
    <row r="52" spans="1:11" x14ac:dyDescent="0.25">
      <c r="A52" s="232"/>
      <c r="B52" s="553" t="s">
        <v>64</v>
      </c>
      <c r="C52" s="554"/>
      <c r="D52" s="554"/>
      <c r="E52" s="554"/>
      <c r="F52" s="554"/>
      <c r="G52" s="554"/>
      <c r="H52" s="554"/>
      <c r="I52" s="305"/>
      <c r="J52" s="297" t="e">
        <f>J51+J50+J48+J47+J45+J44+J39+J11</f>
        <v>#REF!</v>
      </c>
      <c r="K52" s="298" t="e">
        <f>K51+K50+K48+K47+K45+K44+K39+K11</f>
        <v>#REF!</v>
      </c>
    </row>
    <row r="53" spans="1:11" ht="13" thickBot="1" x14ac:dyDescent="0.3">
      <c r="A53" s="260"/>
      <c r="B53" s="261"/>
      <c r="C53" s="261"/>
      <c r="D53" s="261"/>
      <c r="E53" s="261"/>
      <c r="F53" s="261"/>
      <c r="G53" s="261"/>
      <c r="H53" s="261"/>
      <c r="I53" s="293"/>
      <c r="J53" s="293"/>
      <c r="K53" s="331"/>
    </row>
  </sheetData>
  <mergeCells count="44">
    <mergeCell ref="A5:A51"/>
    <mergeCell ref="B5:B7"/>
    <mergeCell ref="C5:C7"/>
    <mergeCell ref="B8:B51"/>
    <mergeCell ref="E8:H8"/>
    <mergeCell ref="C9:C42"/>
    <mergeCell ref="E9:H9"/>
    <mergeCell ref="D10:D37"/>
    <mergeCell ref="E15:H15"/>
    <mergeCell ref="E26:G26"/>
    <mergeCell ref="B52:H52"/>
    <mergeCell ref="D43:F43"/>
    <mergeCell ref="E44:F44"/>
    <mergeCell ref="E45:F45"/>
    <mergeCell ref="D46:F46"/>
    <mergeCell ref="E47:F47"/>
    <mergeCell ref="D39:D42"/>
    <mergeCell ref="E48:F48"/>
    <mergeCell ref="D49:F49"/>
    <mergeCell ref="E50:F50"/>
    <mergeCell ref="E51:F51"/>
    <mergeCell ref="A1:H1"/>
    <mergeCell ref="D5:H7"/>
    <mergeCell ref="E35:G35"/>
    <mergeCell ref="E36:G36"/>
    <mergeCell ref="E37:G37"/>
    <mergeCell ref="E30:G30"/>
    <mergeCell ref="E31:G31"/>
    <mergeCell ref="E32:G32"/>
    <mergeCell ref="E33:G33"/>
    <mergeCell ref="E34:G34"/>
    <mergeCell ref="E27:G27"/>
    <mergeCell ref="E28:G28"/>
    <mergeCell ref="E29:G29"/>
    <mergeCell ref="A2:A3"/>
    <mergeCell ref="B2:H2"/>
    <mergeCell ref="B3:H3"/>
    <mergeCell ref="I4:K5"/>
    <mergeCell ref="I11:I37"/>
    <mergeCell ref="J11:J37"/>
    <mergeCell ref="K11:K37"/>
    <mergeCell ref="I39:I42"/>
    <mergeCell ref="J39:J42"/>
    <mergeCell ref="K39:K42"/>
  </mergeCells>
  <pageMargins left="0.51180555555555496" right="0.51180555555555496" top="0.78749999999999998" bottom="0.78749999999999998" header="0.51180555555555496" footer="0.51180555555555496"/>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657</TotalTime>
  <Application>Microsoft Excel</Application>
  <DocSecurity>0</DocSecurity>
  <ScaleCrop>false</ScaleCrop>
  <HeadingPairs>
    <vt:vector size="2" baseType="variant">
      <vt:variant>
        <vt:lpstr>Planilhas</vt:lpstr>
      </vt:variant>
      <vt:variant>
        <vt:i4>10</vt:i4>
      </vt:variant>
    </vt:vector>
  </HeadingPairs>
  <TitlesOfParts>
    <vt:vector size="10" baseType="lpstr">
      <vt:lpstr>Soma lotes (2)</vt:lpstr>
      <vt:lpstr>Lote 1</vt:lpstr>
      <vt:lpstr>Lote 2</vt:lpstr>
      <vt:lpstr>Lote 3</vt:lpstr>
      <vt:lpstr>Lote 4</vt:lpstr>
      <vt:lpstr>Lote 5</vt:lpstr>
      <vt:lpstr>Lote 6</vt:lpstr>
      <vt:lpstr>Lote 7</vt:lpstr>
      <vt:lpstr>Lote 8</vt:lpstr>
      <vt:lpstr>Soma lotes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user</cp:lastModifiedBy>
  <cp:revision>109</cp:revision>
  <cp:lastPrinted>2022-11-29T11:37:50Z</cp:lastPrinted>
  <dcterms:created xsi:type="dcterms:W3CDTF">2022-02-17T17:48:48Z</dcterms:created>
  <dcterms:modified xsi:type="dcterms:W3CDTF">2022-12-01T12:53:47Z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ies>
</file>